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sr\Desktop\1smlouva\"/>
    </mc:Choice>
  </mc:AlternateContent>
  <xr:revisionPtr revIDLastSave="0" documentId="13_ncr:1_{CA129CBF-F670-4C04-853B-FFB64184C6F5}" xr6:coauthVersionLast="47" xr6:coauthVersionMax="47" xr10:uidLastSave="{00000000-0000-0000-0000-000000000000}"/>
  <bookViews>
    <workbookView xWindow="-120" yWindow="-120" windowWidth="29040" windowHeight="15840" activeTab="4" xr2:uid="{00000000-000D-0000-FFFF-FFFF00000000}"/>
  </bookViews>
  <sheets>
    <sheet name="Z" sheetId="29" r:id="rId1"/>
    <sheet name="modely MY23" sheetId="46" r:id="rId2"/>
    <sheet name="modely MY22" sheetId="45" r:id="rId3"/>
    <sheet name="modely MY21 (2)" sheetId="44" r:id="rId4"/>
    <sheet name="kup.sml." sheetId="6" r:id="rId5"/>
    <sheet name="proforma" sheetId="16" r:id="rId6"/>
    <sheet name="PP" sheetId="10" r:id="rId7"/>
    <sheet name="PP (2)" sheetId="13"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6" l="1"/>
  <c r="E19" i="6"/>
  <c r="E18" i="6"/>
  <c r="B6" i="29"/>
  <c r="G20" i="10"/>
  <c r="G19" i="13"/>
  <c r="G20" i="6"/>
  <c r="A6" i="29"/>
  <c r="H19" i="6" s="1"/>
  <c r="A4" i="29"/>
  <c r="G6" i="6"/>
  <c r="A2" i="13" l="1"/>
  <c r="G13" i="13"/>
  <c r="G11" i="13"/>
  <c r="G9" i="13"/>
  <c r="G8" i="13"/>
  <c r="D13" i="13"/>
  <c r="D11" i="13"/>
  <c r="D10" i="13"/>
  <c r="D9" i="13"/>
  <c r="D8" i="13"/>
  <c r="G13" i="10"/>
  <c r="D13" i="10"/>
  <c r="G11" i="10"/>
  <c r="G9" i="10"/>
  <c r="G8" i="10"/>
  <c r="D11" i="10"/>
  <c r="D10" i="10"/>
  <c r="D9" i="10"/>
  <c r="D8" i="10"/>
  <c r="A2" i="10"/>
  <c r="A3" i="16"/>
  <c r="G13" i="16"/>
  <c r="G11" i="16"/>
  <c r="G10" i="16"/>
  <c r="D13" i="16"/>
  <c r="D12" i="16"/>
  <c r="D11" i="16"/>
  <c r="D10" i="16"/>
  <c r="H25" i="6"/>
  <c r="G25" i="6" s="1"/>
  <c r="H29" i="6"/>
  <c r="G29" i="6" s="1"/>
  <c r="H30" i="6"/>
  <c r="G30" i="6" s="1"/>
  <c r="H31" i="6"/>
  <c r="G31" i="6" s="1"/>
  <c r="H32" i="6"/>
  <c r="G32" i="6" s="1"/>
  <c r="H33" i="6"/>
  <c r="G33" i="6" s="1"/>
  <c r="H34" i="6"/>
  <c r="G34" i="6" s="1"/>
  <c r="H35" i="6"/>
  <c r="G35" i="6" s="1"/>
  <c r="H36" i="6"/>
  <c r="G36" i="6" s="1"/>
  <c r="H37" i="6"/>
  <c r="G37" i="6" s="1"/>
  <c r="H38" i="6"/>
  <c r="G38" i="6" s="1"/>
  <c r="H39" i="6"/>
  <c r="G39" i="6" s="1"/>
  <c r="H40" i="6"/>
  <c r="G40" i="6"/>
  <c r="H41" i="6"/>
  <c r="G41" i="6"/>
  <c r="H42" i="6"/>
  <c r="G42" i="6"/>
  <c r="H43" i="6"/>
  <c r="G43" i="6"/>
  <c r="H44" i="6"/>
  <c r="G44" i="6"/>
  <c r="G24" i="6"/>
  <c r="G23" i="6"/>
  <c r="G22" i="6"/>
  <c r="H4" i="16"/>
  <c r="A6" i="16"/>
  <c r="A5" i="16"/>
  <c r="A4" i="16"/>
  <c r="C18" i="16"/>
  <c r="C16" i="13"/>
  <c r="E19" i="13"/>
  <c r="E18" i="13"/>
  <c r="C19" i="13"/>
  <c r="C18" i="13"/>
  <c r="C34" i="16"/>
  <c r="G20" i="16"/>
  <c r="G6" i="10"/>
  <c r="E18" i="16"/>
  <c r="H18" i="16"/>
  <c r="E19" i="16"/>
  <c r="F19" i="16"/>
  <c r="E18" i="10"/>
  <c r="F18" i="10"/>
  <c r="H17" i="13"/>
  <c r="A3" i="13"/>
  <c r="H3" i="13"/>
  <c r="A4" i="13"/>
  <c r="H4" i="13"/>
  <c r="G6" i="13"/>
  <c r="A16" i="13"/>
  <c r="F17" i="13"/>
  <c r="D61" i="13"/>
  <c r="H4" i="10"/>
  <c r="H3" i="10"/>
  <c r="A4" i="10"/>
  <c r="A3" i="10"/>
  <c r="A17" i="10"/>
  <c r="C20" i="10"/>
  <c r="B20" i="10"/>
  <c r="F39" i="10"/>
  <c r="D39" i="10"/>
  <c r="F38" i="10"/>
  <c r="D38" i="10"/>
  <c r="F37" i="10"/>
  <c r="D37" i="10"/>
  <c r="F36" i="10"/>
  <c r="D36" i="10"/>
  <c r="F35" i="10"/>
  <c r="D35" i="10"/>
  <c r="F34" i="10"/>
  <c r="D34" i="10"/>
  <c r="F33" i="10"/>
  <c r="D33" i="10"/>
  <c r="F32" i="10"/>
  <c r="D32" i="10"/>
  <c r="F31" i="10"/>
  <c r="D31" i="10"/>
  <c r="F30" i="10"/>
  <c r="D30" i="10"/>
  <c r="F29" i="10"/>
  <c r="D29" i="10"/>
  <c r="F28" i="10"/>
  <c r="D28" i="10"/>
  <c r="F27" i="10"/>
  <c r="D27" i="10"/>
  <c r="F26" i="10"/>
  <c r="D26" i="10"/>
  <c r="F25" i="10"/>
  <c r="D25" i="10"/>
  <c r="F24" i="10"/>
  <c r="D24" i="10"/>
  <c r="B39" i="10"/>
  <c r="B38" i="10"/>
  <c r="B37" i="10"/>
  <c r="B36" i="10"/>
  <c r="B35" i="10"/>
  <c r="B34" i="10"/>
  <c r="B33" i="10"/>
  <c r="B32" i="10"/>
  <c r="B31" i="10"/>
  <c r="B30" i="10"/>
  <c r="B29" i="10"/>
  <c r="B28" i="10"/>
  <c r="B27" i="10"/>
  <c r="B26" i="10"/>
  <c r="B25" i="10"/>
  <c r="B24" i="10"/>
  <c r="D59" i="10"/>
  <c r="E16" i="13"/>
  <c r="E17" i="10"/>
  <c r="C17" i="10"/>
  <c r="D44" i="10" s="1"/>
  <c r="E17" i="13"/>
  <c r="H18" i="10"/>
  <c r="F20" i="6"/>
  <c r="F20" i="16" s="1"/>
  <c r="H45" i="6" l="1"/>
  <c r="H47" i="6" s="1"/>
  <c r="G45" i="6"/>
  <c r="G47" i="6" s="1"/>
</calcChain>
</file>

<file path=xl/sharedStrings.xml><?xml version="1.0" encoding="utf-8"?>
<sst xmlns="http://schemas.openxmlformats.org/spreadsheetml/2006/main" count="1444" uniqueCount="400">
  <si>
    <t xml:space="preserve">automobil značky  </t>
  </si>
  <si>
    <t>barva</t>
  </si>
  <si>
    <t>slovy</t>
  </si>
  <si>
    <t>objednávaný typ</t>
  </si>
  <si>
    <t>cena s DPH</t>
  </si>
  <si>
    <t>FORESTER</t>
  </si>
  <si>
    <t>OUTBACK</t>
  </si>
  <si>
    <t>000</t>
  </si>
  <si>
    <t>TRE</t>
  </si>
  <si>
    <t>kód základní</t>
  </si>
  <si>
    <t>kód dopl.</t>
  </si>
  <si>
    <t>n</t>
  </si>
  <si>
    <t>č. karoserie :</t>
  </si>
  <si>
    <r>
      <t xml:space="preserve">a </t>
    </r>
    <r>
      <rPr>
        <b/>
        <sz val="12"/>
        <rFont val="Arial CE"/>
        <family val="2"/>
        <charset val="238"/>
      </rPr>
      <t>kupující</t>
    </r>
  </si>
  <si>
    <t>jméno :</t>
  </si>
  <si>
    <t>titul :</t>
  </si>
  <si>
    <t>funkce :</t>
  </si>
  <si>
    <t>č. komise:</t>
  </si>
  <si>
    <t>SUBARU</t>
  </si>
  <si>
    <t>převodovka :</t>
  </si>
  <si>
    <t>typ :</t>
  </si>
  <si>
    <t>barva :</t>
  </si>
  <si>
    <t>karoserie :</t>
  </si>
  <si>
    <t>interiér :</t>
  </si>
  <si>
    <t>veškeré údaje o cenách jsou v Kč</t>
  </si>
  <si>
    <t>příplatek za metalízu / perleť :</t>
  </si>
  <si>
    <t>cena za auto celkem :</t>
  </si>
  <si>
    <t>cena bez DPH</t>
  </si>
  <si>
    <t>ceníková cena bez příplatků :</t>
  </si>
  <si>
    <t>doplňky</t>
  </si>
  <si>
    <t>pol.</t>
  </si>
  <si>
    <t>název</t>
  </si>
  <si>
    <t>kusů</t>
  </si>
  <si>
    <t>cena za kus s DPH</t>
  </si>
  <si>
    <t>cena za doplňky celkem</t>
  </si>
  <si>
    <t>Na základě této smlouvy kupuje kupující od prodávajícího automobil (zboží) podle níže uvedené specifikace a podmínek:</t>
  </si>
  <si>
    <t>CELKOVÁ CENA AUTOMOBILU S DOPLŇKY</t>
  </si>
  <si>
    <t>Kupující výslovně prohlašuje, že automobil nekupuje za účelem jeho dalšího prodeje jako nové a nepoužité.</t>
  </si>
  <si>
    <t>Ostatní poplatky např. za pojištění a přihlášení do evidence se sjednávají zvlášť.</t>
  </si>
  <si>
    <t>Ostatní ujednání:</t>
  </si>
  <si>
    <t>Financování</t>
  </si>
  <si>
    <t>KUPNÍ SMLOUVA</t>
  </si>
  <si>
    <t>prodávající :</t>
  </si>
  <si>
    <t>kupující :</t>
  </si>
  <si>
    <t>č. dílu</t>
  </si>
  <si>
    <t>Předací protokol</t>
  </si>
  <si>
    <t>Návod k obsluze v českém jazyce</t>
  </si>
  <si>
    <t>Seznam vad :</t>
  </si>
  <si>
    <t>Nedílnou součástí předaného vozidla jsou dále:</t>
  </si>
  <si>
    <t xml:space="preserve">Kupující prohlašuje, že ho prodávající řádně seznámil s obsluhou předmětu koupě a s obsluhou výbavy, jakož i s jejich doporučenou údržbou. Kupující prohlašuje, že tato poučení pochopil, že jim porozuměl a že je ovládá. </t>
  </si>
  <si>
    <t>Doklady :</t>
  </si>
  <si>
    <t>Kupující prohlašuje, že si předmět koupě s příslušenstvím pečlivě zkontroloval a prohlédl, přitom nezjistil žádné jeho vady jak ve množství a kompletnosti, tak ani žádné zjevné vady (kromě vad níže vyjmenovanách) a proto předmět koupě přebírá tak, jak stojí a leží.</t>
  </si>
  <si>
    <t>V případě, že předmět koupě přebírá jménem kupujícího zmocněnec (nájemce předmětu koupě), bere tento na vědomí, že odpovídá za pravdivost výše uvedených prohlášení přímo kupujícímu.</t>
  </si>
  <si>
    <t>PSČ :</t>
  </si>
  <si>
    <t>POŽADOVANÝ TÝDEN DODÁNÍ:</t>
  </si>
  <si>
    <t>PRODEJCE</t>
  </si>
  <si>
    <t>adresa :</t>
  </si>
  <si>
    <t>číslo karoserie:</t>
  </si>
  <si>
    <t>vyplň podle "nápovědy"</t>
  </si>
  <si>
    <t>IČO :</t>
  </si>
  <si>
    <t>zastoupený</t>
  </si>
  <si>
    <t>ulice :</t>
  </si>
  <si>
    <t>příjmení /obchodní jméno :</t>
  </si>
  <si>
    <t>obec :</t>
  </si>
  <si>
    <t>Poznámka: IČO se vyplňuje pouze u podnikatelských subjektů</t>
  </si>
  <si>
    <t>Prodávající předává a kupující přebírá:</t>
  </si>
  <si>
    <t>daňový doklad</t>
  </si>
  <si>
    <t>Výbava :</t>
  </si>
  <si>
    <t xml:space="preserve">OBJEDNÁVKA / KARTA AUTA </t>
  </si>
  <si>
    <t>zvláštní požadavky :</t>
  </si>
  <si>
    <t>č. komise</t>
  </si>
  <si>
    <t>číslo účtu příjemce :</t>
  </si>
  <si>
    <t>částka k úhradě :</t>
  </si>
  <si>
    <t>variabilní symbol :</t>
  </si>
  <si>
    <t>konstantní symbol :</t>
  </si>
  <si>
    <t>specifický symbol :</t>
  </si>
  <si>
    <t>nevyplňuje se</t>
  </si>
  <si>
    <t>kód banky :</t>
  </si>
  <si>
    <t>karoserie je umytá, bez poškození</t>
  </si>
  <si>
    <t>interiér vozu čistý</t>
  </si>
  <si>
    <t>kontrola čísla karoserie</t>
  </si>
  <si>
    <t>kontrolu provozních kapalin</t>
  </si>
  <si>
    <t>podmínkách financování</t>
  </si>
  <si>
    <t>podmínkách pojištění vozu</t>
  </si>
  <si>
    <t>s prostředím při předání vozu</t>
  </si>
  <si>
    <t>s připraveností vozu</t>
  </si>
  <si>
    <t>se způsobem předání vozu</t>
  </si>
  <si>
    <t>Prodávající i kupující prohlašují, že byly provedeny následující úkony:</t>
  </si>
  <si>
    <t xml:space="preserve">1. </t>
  </si>
  <si>
    <t xml:space="preserve">2. </t>
  </si>
  <si>
    <t>Prodejce kupujícího srozumitelně seznámil :</t>
  </si>
  <si>
    <t>se všemi funkcemi vozu</t>
  </si>
  <si>
    <t>s ovládacími prvky</t>
  </si>
  <si>
    <t>s variabilitou interiéru</t>
  </si>
  <si>
    <t>se zásadami zajíždění vozu</t>
  </si>
  <si>
    <t>se záručními podmínkami</t>
  </si>
  <si>
    <t>se servisní knížkou a doklady k vozu</t>
  </si>
  <si>
    <t>s plánem údržby vozu</t>
  </si>
  <si>
    <t>s non-stop asistenční službou</t>
  </si>
  <si>
    <t xml:space="preserve">3. </t>
  </si>
  <si>
    <t>Byly zopakovány informace o :</t>
  </si>
  <si>
    <t>Optická kontrola vozu :</t>
  </si>
  <si>
    <t>4.</t>
  </si>
  <si>
    <t>veškeré doklady k leasingu</t>
  </si>
  <si>
    <t>veškeré doklady k pojištění</t>
  </si>
  <si>
    <t>registrační značku či zvláštní RZ</t>
  </si>
  <si>
    <t>kontaktní telef.čísla na poprodejní servis</t>
  </si>
  <si>
    <t>kontaktní telef.čísla na asistenční službu</t>
  </si>
  <si>
    <t>veškeré doklady dle předávacího protokolu</t>
  </si>
  <si>
    <t>Prodejce předal kupujícímu :</t>
  </si>
  <si>
    <t>kontrola výbavy dle předacího protokolu</t>
  </si>
  <si>
    <t>Kupující prohlašuje, že byl zcela uspokojen :</t>
  </si>
  <si>
    <t>Kupující má následující připomínky k předání :</t>
  </si>
  <si>
    <t>záloha :</t>
  </si>
  <si>
    <t>cena:</t>
  </si>
  <si>
    <t>auto protiúčtem - značka, typ:</t>
  </si>
  <si>
    <t xml:space="preserve"> vč. DPH</t>
  </si>
  <si>
    <t>PROFORMAFAKTURA</t>
  </si>
  <si>
    <t>Fakturujeme Vám níže uvedenou částku ke kupní smlouvě na automobil:</t>
  </si>
  <si>
    <t>Tato proformafaktura není daňovým dokladem.</t>
  </si>
  <si>
    <t>Děkujeme Vám za Vaši důvěru a s tím spojenou objednávku nového vozu.</t>
  </si>
  <si>
    <t>Datum vystavení :</t>
  </si>
  <si>
    <t>podpis:</t>
  </si>
  <si>
    <t>ANO   /    NE</t>
  </si>
  <si>
    <t>£  £</t>
  </si>
  <si>
    <t>zastoupený níže podepsaným prodejcem</t>
  </si>
  <si>
    <t>Předání vozidla</t>
  </si>
  <si>
    <t>Objednáváme tímto závazně auto - typ:</t>
  </si>
  <si>
    <t>Kč</t>
  </si>
  <si>
    <t>technický průkaz od vozidla (číslo uvedeno na daňovém dokladu)</t>
  </si>
  <si>
    <t>IČO</t>
  </si>
  <si>
    <t>www. dealer.cz</t>
  </si>
  <si>
    <t>bílá perleť</t>
  </si>
  <si>
    <t>zlatá metal.</t>
  </si>
  <si>
    <t>červená perleť</t>
  </si>
  <si>
    <t>stříbrná metal.</t>
  </si>
  <si>
    <t>černá metal.</t>
  </si>
  <si>
    <t>interier</t>
  </si>
  <si>
    <t>kód doplňkový</t>
  </si>
  <si>
    <t>kód výbavy</t>
  </si>
  <si>
    <t>interiér</t>
  </si>
  <si>
    <t xml:space="preserve">Vysvětlivky k interiérům: </t>
  </si>
  <si>
    <t>tm. šedá metal.</t>
  </si>
  <si>
    <t>CRYSTAL BLACK SILICA (M)</t>
  </si>
  <si>
    <t>D4S</t>
  </si>
  <si>
    <t>Kupující:</t>
  </si>
  <si>
    <t>zastoupený :</t>
  </si>
  <si>
    <t xml:space="preserve">     DPH auta :</t>
  </si>
  <si>
    <r>
      <rPr>
        <b/>
        <sz val="14"/>
        <rFont val="Arial CE"/>
        <charset val="238"/>
      </rPr>
      <t>doplňky</t>
    </r>
    <r>
      <rPr>
        <sz val="12"/>
        <rFont val="Arial CE"/>
        <family val="2"/>
        <charset val="238"/>
      </rPr>
      <t xml:space="preserve"> (případně ostatní příplatkové položky)</t>
    </r>
  </si>
  <si>
    <t xml:space="preserve">         příjmení /obchodní jméno :</t>
  </si>
  <si>
    <t xml:space="preserve">         jméno :</t>
  </si>
  <si>
    <t xml:space="preserve">         adresa :</t>
  </si>
  <si>
    <r>
      <t>Dodací lhůta</t>
    </r>
    <r>
      <rPr>
        <sz val="12"/>
        <rFont val="Arial CE"/>
        <family val="2"/>
        <charset val="238"/>
      </rPr>
      <t xml:space="preserve"> (prodávající si vyhrazuje právo prodloužení dodací lhůty o dobu prodlení kupujícího při placení zálohy) :</t>
    </r>
  </si>
  <si>
    <r>
      <t>Platební a dodací podmínky</t>
    </r>
    <r>
      <rPr>
        <sz val="12"/>
        <rFont val="Arial CE"/>
        <family val="2"/>
        <charset val="238"/>
      </rPr>
      <t xml:space="preserve"> : platba se sjednává předem a místo předání je provozovna prodávajícího.</t>
    </r>
  </si>
  <si>
    <t>POTVRZENÝ   TÝDEN   DODÁNÍ:</t>
  </si>
  <si>
    <t>datum objednání :</t>
  </si>
  <si>
    <t>č. komise nebo "do výroby"</t>
  </si>
  <si>
    <t>AVÍZO dodávky v týdnu:</t>
  </si>
  <si>
    <t>zastoupený níže podepsaným prodejcem:</t>
  </si>
  <si>
    <t>V celém formuláři se vyplňují pouze orámovaná pole - bílá a žlutá pole vyplňuje prodejce, modrá importér</t>
  </si>
  <si>
    <r>
      <t xml:space="preserve">a </t>
    </r>
    <r>
      <rPr>
        <b/>
        <sz val="14"/>
        <rFont val="Arial CE"/>
        <family val="2"/>
        <charset val="238"/>
      </rPr>
      <t>kupující</t>
    </r>
  </si>
  <si>
    <t xml:space="preserve">        ulice :</t>
  </si>
  <si>
    <t xml:space="preserve">        obec :</t>
  </si>
  <si>
    <t xml:space="preserve">        adresa :</t>
  </si>
  <si>
    <t xml:space="preserve">        jméno :</t>
  </si>
  <si>
    <t xml:space="preserve">       příjmení /obchodní jméno :</t>
  </si>
  <si>
    <t>AKCE:</t>
  </si>
  <si>
    <t>&lt;&lt;  KOPÍRUJ TENTO ROZSAH A VLOŽ DO VKLÁDACÍHO BODU NA LISTĚ "Z"   &gt;&gt;</t>
  </si>
  <si>
    <t>POZN.:</t>
  </si>
  <si>
    <t>VKLÁDACÍ BOD (sl. A-F) &gt;</t>
  </si>
  <si>
    <t>xxxxxxxx</t>
  </si>
  <si>
    <t>XXXX</t>
  </si>
  <si>
    <t>modrá perl.</t>
  </si>
  <si>
    <t>G1U</t>
  </si>
  <si>
    <t>ICE SILVER (M)</t>
  </si>
  <si>
    <t>XV</t>
  </si>
  <si>
    <t>Příplatek za metalický a perleťový lak</t>
  </si>
  <si>
    <t>K1X</t>
  </si>
  <si>
    <t>CRYSTAL WHITE (P)</t>
  </si>
  <si>
    <t>K3X</t>
  </si>
  <si>
    <t>LAPIS BLUE (P)</t>
  </si>
  <si>
    <t>M7Y</t>
  </si>
  <si>
    <t>SEPIA BRONZE METALLIC</t>
  </si>
  <si>
    <t>M4Y</t>
  </si>
  <si>
    <t>S20</t>
  </si>
  <si>
    <t>L20</t>
  </si>
  <si>
    <t>schwarzes Leder = černá kůže</t>
  </si>
  <si>
    <t>u dlr dne:</t>
  </si>
  <si>
    <t xml:space="preserve">obj.č.:                 datum:                             </t>
  </si>
  <si>
    <t>financování:</t>
  </si>
  <si>
    <t>sklad :</t>
  </si>
  <si>
    <t>demo:</t>
  </si>
  <si>
    <t>zákazník:</t>
  </si>
  <si>
    <t>jiné:</t>
  </si>
  <si>
    <t>XV 1.6i ES Active</t>
  </si>
  <si>
    <t>XV 1.6i-S ES Comfort</t>
  </si>
  <si>
    <t>XV 1.6i-S ES Executive</t>
  </si>
  <si>
    <t>XV 2.0i-S ES Executive</t>
  </si>
  <si>
    <t>tmavé látkové potahy</t>
  </si>
  <si>
    <t>Pure Red</t>
  </si>
  <si>
    <t>Cool Gray Khaki</t>
  </si>
  <si>
    <t>8AF</t>
  </si>
  <si>
    <t>S10</t>
  </si>
  <si>
    <t>STORM GRAY METALLIC</t>
  </si>
  <si>
    <t>P9Y</t>
  </si>
  <si>
    <t>IMPREZA</t>
  </si>
  <si>
    <t>IMPREZA 1.6i ES Trend</t>
  </si>
  <si>
    <t>IMPREZA 1.6i-S ES Executive</t>
  </si>
  <si>
    <t>IMPREZA 2.0i-S ES Executive</t>
  </si>
  <si>
    <t>CRIMSON RED PEARL</t>
  </si>
  <si>
    <t>M1Y</t>
  </si>
  <si>
    <t>M2Y</t>
  </si>
  <si>
    <t>tm. modrá perleť</t>
  </si>
  <si>
    <t>DARK BLUE PEARL</t>
  </si>
  <si>
    <t>Krnovská 82, 746 01 Opava</t>
  </si>
  <si>
    <t>DanCars CZ s.r.o.</t>
  </si>
  <si>
    <r>
      <t xml:space="preserve">bankovní spojení: </t>
    </r>
    <r>
      <rPr>
        <b/>
        <sz val="11"/>
        <rFont val="Arial CE"/>
        <charset val="238"/>
      </rPr>
      <t>č. účtu 185921905/0300</t>
    </r>
  </si>
  <si>
    <t>www. subaru-opava.cz</t>
  </si>
  <si>
    <t>e-mail: info@subaru-opava.cz</t>
  </si>
  <si>
    <t>zaps. u obch. rejstříku pod č.vl. 26677, C, KS Ostrava</t>
  </si>
  <si>
    <t xml:space="preserve">nový automobil značky  </t>
  </si>
  <si>
    <t>kalendářní týden / datum</t>
  </si>
  <si>
    <t>V Opavě dne  :</t>
  </si>
  <si>
    <t>Radek Sukeník</t>
  </si>
  <si>
    <t>-</t>
  </si>
  <si>
    <t xml:space="preserve">V Opavě dne </t>
  </si>
  <si>
    <t>27.10.2017</t>
  </si>
  <si>
    <t>DAN</t>
  </si>
  <si>
    <t>Kupní smlouva je účinná okamžikem podepsání oběma stranami a je pro obě závazná a neodvolatelná. Veškeré změny smlouvy je nutné uzavřít písemně pod sankcí jejich neplatnosti. Vztahy mezi prodávajícím a kupujícím se řídí všeobecnými obchodními podmínkami prodávajícího, uvedenými zvlášť, které jsou nedílnou součástí této kupní smlouvy. Veškerá data a osobní údaje zde uvedená jsou důvěrná a obě strany souhlasí s tím, že budou i v budoucnu používána pouze pro vzájemné účely a informování. Kupující, který je spotřebitelem, se zavazuje uhradit prodávajícímu smluvní pokutu ve výši 10 % z kupní ceny automobilu, pokud nesplní svou povinnost uhradit ve lhůtě celou kupní cenu. Smluvní pokutu je oprávněn prodávající jednostranně započíst oproti zaplacené záloze na úhradu kupní ceny. Marným uplynutím lhůty k úhradě kupní ceny, je prodávající oprávněn od kupní smlouvy jednostranně odstoupit, čímž není dotčen jeho nárok na úhradu smluvní pokuty. Kupující, který není spotřebitelem, je povinen uhradit smluvní pokutu dle čl. 4 všeobených obchodních podmínek.</t>
  </si>
  <si>
    <t>červená - bezpříplatková</t>
  </si>
  <si>
    <t>Povinná výbava vozu ZDARMA</t>
  </si>
  <si>
    <t>zelená met.</t>
  </si>
  <si>
    <t>P8Y</t>
  </si>
  <si>
    <t>Financování:</t>
  </si>
  <si>
    <t>náhradní kolo nebo opravná sada pneumatik, zvedák, základní nářadí.</t>
  </si>
  <si>
    <t>Benzín</t>
  </si>
  <si>
    <t>sv. modrošedá</t>
  </si>
  <si>
    <t>šedá met.</t>
  </si>
  <si>
    <t xml:space="preserve">MAGNETITE GRAY </t>
  </si>
  <si>
    <t>červená perl.</t>
  </si>
  <si>
    <t>JASPER GREEN METALLIC</t>
  </si>
  <si>
    <t>HORIZON BLUE PEARL</t>
  </si>
  <si>
    <t>SBC</t>
  </si>
  <si>
    <t>SAZ</t>
  </si>
  <si>
    <t xml:space="preserve">FORESTER 2.0i-S ES Comfort </t>
  </si>
  <si>
    <t>FORESTER 2.0i-S ES Executive</t>
  </si>
  <si>
    <t>L20/L30</t>
  </si>
  <si>
    <t>černá kůže</t>
  </si>
  <si>
    <t>IMPREZA 2.0i ES Active</t>
  </si>
  <si>
    <t xml:space="preserve">červená </t>
  </si>
  <si>
    <t>šedá khaki</t>
  </si>
  <si>
    <t>SCA</t>
  </si>
  <si>
    <t>XV 2.0i-S ES Comfort-Navi</t>
  </si>
  <si>
    <t>XV 2.0i-S ES Comfort</t>
  </si>
  <si>
    <t>XV 2.0i-S ES Active</t>
  </si>
  <si>
    <t>Lagoon Blue Perl.</t>
  </si>
  <si>
    <t xml:space="preserve">modrá </t>
  </si>
  <si>
    <t>40E</t>
  </si>
  <si>
    <t>FORESTER 2.0i-S ES Comfort  Navi</t>
  </si>
  <si>
    <t>FORESTER 2.0i-L ES Active</t>
  </si>
  <si>
    <t>Nápověda MY21</t>
  </si>
  <si>
    <t>21FORS20CXA</t>
  </si>
  <si>
    <t>21FORS20CXC</t>
  </si>
  <si>
    <t>21FORS20CXP</t>
  </si>
  <si>
    <t>žlutá perleť</t>
  </si>
  <si>
    <t>Plasma Yellow perl.</t>
  </si>
  <si>
    <t>21SXVS20CXA</t>
  </si>
  <si>
    <t>21SXVS20CXC</t>
  </si>
  <si>
    <t>21SXVS20CXP</t>
  </si>
  <si>
    <t>21IMP516CRA</t>
  </si>
  <si>
    <t>21IMP516CRE</t>
  </si>
  <si>
    <t>21SXVS16CXA</t>
  </si>
  <si>
    <t>21SXVS16CXC</t>
  </si>
  <si>
    <t>21SXVS16CXE</t>
  </si>
  <si>
    <t>21IMP520CRA</t>
  </si>
  <si>
    <t>21IMP520CRP</t>
  </si>
  <si>
    <t>sada povinné výbavy</t>
  </si>
  <si>
    <t>MR2021</t>
  </si>
  <si>
    <t>50.000 Kč P.P.</t>
  </si>
  <si>
    <t>Případné doplňky upřesníme před</t>
  </si>
  <si>
    <t>převzetím vozu.</t>
  </si>
  <si>
    <t>kombi</t>
  </si>
  <si>
    <t>světlá kůže</t>
  </si>
  <si>
    <t>listopad</t>
  </si>
  <si>
    <t>Prodloužená záruka na 5 let / 200 000 km a asistenční služby na 5 let v hodnotě 19 900 Kč ZDARMA.</t>
  </si>
  <si>
    <t xml:space="preserve"> :</t>
  </si>
  <si>
    <t>DIČ :</t>
  </si>
  <si>
    <t>21OBKS25CRA</t>
  </si>
  <si>
    <t>tm. šedá met.</t>
  </si>
  <si>
    <t>OUTBACK 2.5i-L ES Active Lineartronic</t>
  </si>
  <si>
    <t xml:space="preserve">FORESTER 2.0ie-S Sport	</t>
  </si>
  <si>
    <t>S40</t>
  </si>
  <si>
    <t>černá látka=S20</t>
  </si>
  <si>
    <t>šedá látka =S40</t>
  </si>
  <si>
    <t>černá kůže =L20</t>
  </si>
  <si>
    <t>hnědá kůže =L30</t>
  </si>
  <si>
    <t>bronzová metal.</t>
  </si>
  <si>
    <t>zelená metalíza</t>
  </si>
  <si>
    <t>BRILLIANT BRONZE METALLIC</t>
  </si>
  <si>
    <t>Autumn Green Metallic</t>
  </si>
  <si>
    <t xml:space="preserve">OUTBACK 2.5i-L ES Active  </t>
  </si>
  <si>
    <t>OUTBACK 2.5i-L ES Comfort</t>
  </si>
  <si>
    <t xml:space="preserve">21OBKS25CRA </t>
  </si>
  <si>
    <t>UCD</t>
  </si>
  <si>
    <t>TAP</t>
  </si>
  <si>
    <t xml:space="preserve">OUTBACK 2.5i-F ES Cross   </t>
  </si>
  <si>
    <t xml:space="preserve">21OBKS25CRE </t>
  </si>
  <si>
    <t xml:space="preserve"> X00 </t>
  </si>
  <si>
    <t>U40</t>
  </si>
  <si>
    <t xml:space="preserve">OUTBACK 2.5i-T ES Executive </t>
  </si>
  <si>
    <t xml:space="preserve">21OBKS25CRP </t>
  </si>
  <si>
    <t>L20/L80/L91</t>
  </si>
  <si>
    <t>tmavé látkové potahy PU=U40</t>
  </si>
  <si>
    <t>černá kůže=L20</t>
  </si>
  <si>
    <t>světlá kůže=L80</t>
  </si>
  <si>
    <t>hnědá kůže=L91</t>
  </si>
  <si>
    <t>UCG</t>
  </si>
  <si>
    <t>BLL</t>
  </si>
  <si>
    <t>L60</t>
  </si>
  <si>
    <t>tm.modrý int.</t>
  </si>
  <si>
    <t xml:space="preserve"> modrá perleť</t>
  </si>
  <si>
    <t>L20/L90</t>
  </si>
  <si>
    <t xml:space="preserve">světlá kůže  </t>
  </si>
  <si>
    <t>L90</t>
  </si>
  <si>
    <t>Nápověda MY22</t>
  </si>
  <si>
    <t>bronzová met.</t>
  </si>
  <si>
    <t xml:space="preserve">tm.zelená </t>
  </si>
  <si>
    <t>BRILLIANT BRONZE</t>
  </si>
  <si>
    <t>AUTUMN GREEN MET.</t>
  </si>
  <si>
    <t>CASCADE GREEN SILICA</t>
  </si>
  <si>
    <t>22FORS20CXA</t>
  </si>
  <si>
    <t>WCJ</t>
  </si>
  <si>
    <t>22FORS20CXC</t>
  </si>
  <si>
    <t>22FORS20CXP</t>
  </si>
  <si>
    <t>41E</t>
  </si>
  <si>
    <t>černý int. =U40</t>
  </si>
  <si>
    <t>stříbrná met.</t>
  </si>
  <si>
    <t>SAPPHIRE BLUE PEARL</t>
  </si>
  <si>
    <t>22OBKS25CRA</t>
  </si>
  <si>
    <t xml:space="preserve">22OBKS25CRA </t>
  </si>
  <si>
    <t>WCH</t>
  </si>
  <si>
    <t>OUTBACK 2.5i-F ES Field</t>
  </si>
  <si>
    <t xml:space="preserve">22OBKS25CRE </t>
  </si>
  <si>
    <t>OUTBACK 2.5i-T ES Touring</t>
  </si>
  <si>
    <t xml:space="preserve">22OBKS25CRP </t>
  </si>
  <si>
    <t>22SXVS20CXA</t>
  </si>
  <si>
    <t>PAF</t>
  </si>
  <si>
    <t>22SXVS20CXC</t>
  </si>
  <si>
    <t>22SXVS20CXP</t>
  </si>
  <si>
    <t>22IMP516CRA</t>
  </si>
  <si>
    <t>22IMP516CRE</t>
  </si>
  <si>
    <t>22SXVS16CXA</t>
  </si>
  <si>
    <t>22SXVS16CXC</t>
  </si>
  <si>
    <t>S10/S70</t>
  </si>
  <si>
    <t>22SXVS16CXE</t>
  </si>
  <si>
    <t>šedé látkové potahy</t>
  </si>
  <si>
    <t>S70</t>
  </si>
  <si>
    <t>22IMP520CRA</t>
  </si>
  <si>
    <t>22IMP520CRP</t>
  </si>
  <si>
    <t>Nápověda MY23</t>
  </si>
  <si>
    <t>SOLTERRA</t>
  </si>
  <si>
    <t>červená</t>
  </si>
  <si>
    <t>šedá perleť</t>
  </si>
  <si>
    <t>černá-šedomodrá</t>
  </si>
  <si>
    <t>tm.modrá</t>
  </si>
  <si>
    <t>PLATINUM WHITE PEARL MICA</t>
  </si>
  <si>
    <t>BLACK MICA</t>
  </si>
  <si>
    <t>EMOTIONAL RED</t>
  </si>
  <si>
    <t>HARBOR MIST GRAY PEARL</t>
  </si>
  <si>
    <t>PRECIOUS METAL</t>
  </si>
  <si>
    <t>BLACK MICA/HARBOR MIST GRAY</t>
  </si>
  <si>
    <t>DARK BLUE MICA</t>
  </si>
  <si>
    <t>Solterra</t>
  </si>
  <si>
    <t>23SOLSEV1CF</t>
  </si>
  <si>
    <t>WJ0</t>
  </si>
  <si>
    <t>XF0</t>
  </si>
  <si>
    <t>BB0</t>
  </si>
  <si>
    <t>SJ0</t>
  </si>
  <si>
    <t>BA0</t>
  </si>
  <si>
    <t>23SOLSEV1PL</t>
  </si>
  <si>
    <t>RX0</t>
  </si>
  <si>
    <t>B90</t>
  </si>
  <si>
    <t>SUN</t>
  </si>
  <si>
    <t>23FORS20CXA</t>
  </si>
  <si>
    <t>23FORS20CXC</t>
  </si>
  <si>
    <t>23FORS20CXP</t>
  </si>
  <si>
    <t>23OBKS25CRA</t>
  </si>
  <si>
    <t xml:space="preserve">23OBKS25CRA </t>
  </si>
  <si>
    <t xml:space="preserve">23OBKS25CRE </t>
  </si>
  <si>
    <t xml:space="preserve">23OBKS25CRP </t>
  </si>
  <si>
    <t>BRZ</t>
  </si>
  <si>
    <t>modrá perleť</t>
  </si>
  <si>
    <t>IGNITION RED</t>
  </si>
  <si>
    <t>WR BLUE PEARL</t>
  </si>
  <si>
    <t>BRZ 2.4R SPORT, 6MT</t>
  </si>
  <si>
    <t>23BRZC24SRS</t>
  </si>
  <si>
    <t>DCK</t>
  </si>
  <si>
    <t>K7X</t>
  </si>
  <si>
    <t>BRZ 2.4R SPORT, 6AT</t>
  </si>
  <si>
    <t>23BRZC24ARS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</si>
</sst>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0\ &quot;Kč&quot;"/>
    <numFmt numFmtId="166" formatCode="#,##0\ _K_č"/>
  </numFmts>
  <fonts count="81" x14ac:knownFonts="1">
    <font>
      <sz val="10"/>
      <name val="Arial"/>
      <charset val="238"/>
    </font>
    <font>
      <sz val="8"/>
      <name val="Arial"/>
      <family val="2"/>
      <charset val="238"/>
    </font>
    <font>
      <sz val="12"/>
      <name val="Arial"/>
      <family val="2"/>
      <charset val="238"/>
    </font>
    <font>
      <sz val="20"/>
      <name val="Times New Roman CE"/>
      <family val="1"/>
      <charset val="238"/>
    </font>
    <font>
      <sz val="16"/>
      <name val="Arial"/>
      <family val="2"/>
      <charset val="238"/>
    </font>
    <font>
      <sz val="18"/>
      <name val="Arial"/>
      <family val="2"/>
      <charset val="238"/>
    </font>
    <font>
      <i/>
      <sz val="12"/>
      <name val="Arial"/>
      <family val="2"/>
      <charset val="238"/>
    </font>
    <font>
      <sz val="20"/>
      <name val="Arial"/>
      <family val="2"/>
      <charset val="238"/>
    </font>
    <font>
      <sz val="24"/>
      <name val="Arial"/>
      <family val="2"/>
      <charset val="238"/>
    </font>
    <font>
      <sz val="12"/>
      <name val="Times New Roman CE"/>
      <charset val="238"/>
    </font>
    <font>
      <b/>
      <sz val="20"/>
      <name val="Arial"/>
      <family val="2"/>
      <charset val="238"/>
    </font>
    <font>
      <b/>
      <sz val="16"/>
      <name val="Arial"/>
      <family val="2"/>
      <charset val="238"/>
    </font>
    <font>
      <sz val="14"/>
      <name val="Arial"/>
      <family val="2"/>
      <charset val="238"/>
    </font>
    <font>
      <i/>
      <sz val="10"/>
      <name val="Arial"/>
      <family val="2"/>
      <charset val="238"/>
    </font>
    <font>
      <sz val="10"/>
      <name val="Arial"/>
      <family val="2"/>
      <charset val="238"/>
    </font>
    <font>
      <b/>
      <sz val="14"/>
      <name val="Arial"/>
      <family val="2"/>
      <charset val="238"/>
    </font>
    <font>
      <sz val="36"/>
      <name val="Arial"/>
      <family val="2"/>
      <charset val="238"/>
    </font>
    <font>
      <sz val="28"/>
      <name val="Arial"/>
      <family val="2"/>
      <charset val="238"/>
    </font>
    <font>
      <b/>
      <sz val="12"/>
      <name val="Arial"/>
      <family val="2"/>
      <charset val="238"/>
    </font>
    <font>
      <sz val="10"/>
      <name val="Arial CE"/>
      <charset val="238"/>
    </font>
    <font>
      <b/>
      <sz val="18"/>
      <name val="Arial CE"/>
      <family val="2"/>
      <charset val="238"/>
    </font>
    <font>
      <b/>
      <sz val="16"/>
      <name val="Arial CE"/>
      <family val="2"/>
      <charset val="238"/>
    </font>
    <font>
      <i/>
      <sz val="12"/>
      <name val="Arial CE"/>
      <family val="2"/>
      <charset val="238"/>
    </font>
    <font>
      <i/>
      <sz val="11"/>
      <name val="Arial CE"/>
      <family val="2"/>
      <charset val="238"/>
    </font>
    <font>
      <sz val="8"/>
      <name val="Arial CE"/>
      <family val="2"/>
      <charset val="238"/>
    </font>
    <font>
      <b/>
      <sz val="12"/>
      <name val="Arial CE"/>
      <family val="2"/>
      <charset val="238"/>
    </font>
    <font>
      <sz val="12"/>
      <name val="Arial CE"/>
      <family val="2"/>
      <charset val="238"/>
    </font>
    <font>
      <b/>
      <sz val="14"/>
      <name val="Arial CE"/>
      <family val="2"/>
      <charset val="238"/>
    </font>
    <font>
      <sz val="11"/>
      <name val="Arial CE"/>
      <family val="2"/>
      <charset val="238"/>
    </font>
    <font>
      <sz val="12"/>
      <name val="Arial CE"/>
      <charset val="238"/>
    </font>
    <font>
      <b/>
      <sz val="12"/>
      <name val="Arial CE"/>
      <charset val="238"/>
    </font>
    <font>
      <i/>
      <sz val="12"/>
      <name val="Arial CE"/>
      <charset val="238"/>
    </font>
    <font>
      <sz val="11"/>
      <name val="Arial CE"/>
      <charset val="238"/>
    </font>
    <font>
      <sz val="22"/>
      <name val="Arial CE"/>
      <family val="2"/>
      <charset val="238"/>
    </font>
    <font>
      <sz val="26"/>
      <name val="Arial"/>
      <family val="2"/>
      <charset val="238"/>
    </font>
    <font>
      <b/>
      <sz val="26"/>
      <name val="Arial"/>
      <family val="2"/>
      <charset val="238"/>
    </font>
    <font>
      <sz val="12"/>
      <name val="Arial"/>
      <family val="2"/>
      <charset val="238"/>
    </font>
    <font>
      <sz val="18"/>
      <name val="Arial CE"/>
      <family val="2"/>
      <charset val="238"/>
    </font>
    <font>
      <sz val="20"/>
      <name val="Arial CE"/>
      <family val="2"/>
      <charset val="238"/>
    </font>
    <font>
      <sz val="10"/>
      <name val="Arial CE"/>
      <family val="2"/>
      <charset val="238"/>
    </font>
    <font>
      <i/>
      <sz val="8"/>
      <name val="Arial CE"/>
      <charset val="238"/>
    </font>
    <font>
      <b/>
      <sz val="16"/>
      <name val="Arial CE"/>
      <charset val="238"/>
    </font>
    <font>
      <sz val="26"/>
      <name val="Arial CE"/>
      <family val="2"/>
      <charset val="238"/>
    </font>
    <font>
      <b/>
      <sz val="11"/>
      <name val="Arial CE"/>
      <charset val="238"/>
    </font>
    <font>
      <sz val="16"/>
      <name val="Wingdings 2"/>
      <family val="1"/>
      <charset val="2"/>
    </font>
    <font>
      <sz val="14"/>
      <name val="Arial CE"/>
      <family val="2"/>
      <charset val="238"/>
    </font>
    <font>
      <sz val="16"/>
      <name val="Times New Roman CE"/>
      <family val="1"/>
      <charset val="238"/>
    </font>
    <font>
      <sz val="16"/>
      <name val="Times New Roman CE"/>
      <charset val="238"/>
    </font>
    <font>
      <sz val="14"/>
      <name val="Arial CE"/>
      <charset val="238"/>
    </font>
    <font>
      <b/>
      <sz val="14"/>
      <name val="Arial CE"/>
      <charset val="238"/>
    </font>
    <font>
      <b/>
      <sz val="18"/>
      <name val="Arial CE"/>
      <charset val="238"/>
    </font>
    <font>
      <i/>
      <sz val="14"/>
      <name val="Arial CE"/>
      <family val="2"/>
      <charset val="238"/>
    </font>
    <font>
      <sz val="14"/>
      <color indexed="8"/>
      <name val="Arial CE"/>
      <family val="2"/>
      <charset val="238"/>
    </font>
    <font>
      <b/>
      <sz val="16"/>
      <color indexed="10"/>
      <name val="Arial"/>
      <family val="2"/>
      <charset val="238"/>
    </font>
    <font>
      <sz val="12"/>
      <color theme="0" tint="-0.499984740745262"/>
      <name val="Times New Roman CE"/>
      <charset val="238"/>
    </font>
    <font>
      <sz val="11"/>
      <name val="Arial"/>
      <family val="2"/>
      <charset val="238"/>
    </font>
    <font>
      <sz val="16"/>
      <color theme="3" tint="0.39997558519241921"/>
      <name val="Arial"/>
      <family val="2"/>
      <charset val="238"/>
    </font>
    <font>
      <sz val="12"/>
      <color rgb="FF002060"/>
      <name val="Arial"/>
      <family val="2"/>
      <charset val="238"/>
    </font>
    <font>
      <sz val="12"/>
      <color rgb="FFFF0000"/>
      <name val="Arial"/>
      <family val="2"/>
      <charset val="238"/>
    </font>
    <font>
      <sz val="10"/>
      <color rgb="FF002060"/>
      <name val="Arial"/>
      <family val="2"/>
      <charset val="238"/>
    </font>
    <font>
      <b/>
      <sz val="12"/>
      <color rgb="FF002060"/>
      <name val="Arial"/>
      <family val="2"/>
      <charset val="238"/>
    </font>
    <font>
      <sz val="10"/>
      <color rgb="FFFFFFFF"/>
      <name val="Arial"/>
      <family val="2"/>
      <charset val="238"/>
    </font>
    <font>
      <b/>
      <sz val="12"/>
      <color rgb="FFFF0000"/>
      <name val="Arial"/>
      <family val="2"/>
      <charset val="238"/>
    </font>
    <font>
      <sz val="24"/>
      <name val="Arial CE"/>
      <family val="2"/>
      <charset val="238"/>
    </font>
    <font>
      <sz val="18"/>
      <name val="Arial CE"/>
      <charset val="238"/>
    </font>
    <font>
      <sz val="16"/>
      <name val="Arial CE"/>
      <family val="2"/>
      <charset val="238"/>
    </font>
    <font>
      <sz val="12"/>
      <color theme="3" tint="0.39997558519241921"/>
      <name val="Times New Roman CE"/>
      <charset val="238"/>
    </font>
    <font>
      <sz val="16"/>
      <color theme="1"/>
      <name val="Arial"/>
      <family val="2"/>
      <charset val="238"/>
    </font>
    <font>
      <sz val="16"/>
      <color rgb="FFFF0000"/>
      <name val="Arial"/>
      <family val="2"/>
      <charset val="238"/>
    </font>
    <font>
      <b/>
      <sz val="16"/>
      <color theme="1"/>
      <name val="Arial"/>
      <family val="2"/>
      <charset val="238"/>
    </font>
    <font>
      <b/>
      <sz val="14"/>
      <color theme="1"/>
      <name val="Arial"/>
      <family val="2"/>
      <charset val="238"/>
    </font>
    <font>
      <sz val="10"/>
      <color rgb="FFFFFF99"/>
      <name val="Arial"/>
      <family val="2"/>
      <charset val="238"/>
    </font>
    <font>
      <b/>
      <sz val="10"/>
      <color rgb="FF0070C0"/>
      <name val="Arial CE"/>
      <charset val="238"/>
    </font>
    <font>
      <u/>
      <sz val="7.5"/>
      <color theme="10"/>
      <name val="Arial"/>
      <family val="2"/>
      <charset val="238"/>
    </font>
    <font>
      <b/>
      <sz val="12"/>
      <color rgb="FF0070C0"/>
      <name val="Arial CE"/>
      <charset val="238"/>
    </font>
    <font>
      <sz val="9"/>
      <name val="Arial CE"/>
      <family val="2"/>
      <charset val="238"/>
    </font>
    <font>
      <b/>
      <sz val="14"/>
      <color rgb="FF0070C0"/>
      <name val="Arial CE"/>
      <charset val="238"/>
    </font>
    <font>
      <u/>
      <sz val="10"/>
      <color theme="10"/>
      <name val="Arial"/>
      <family val="2"/>
      <charset val="238"/>
    </font>
    <font>
      <sz val="12"/>
      <color rgb="FF0070C0"/>
      <name val="Arial CE"/>
      <charset val="238"/>
    </font>
    <font>
      <sz val="11"/>
      <name val="Calibri"/>
      <family val="2"/>
      <charset val="238"/>
    </font>
    <font>
      <sz val="16"/>
      <color theme="0" tint="-0.499984740745262"/>
      <name val="Arial"/>
      <family val="2"/>
      <charset val="238"/>
    </font>
  </fonts>
  <fills count="11">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s>
  <cellStyleXfs count="5">
    <xf numFmtId="0" fontId="0" fillId="0" borderId="0"/>
    <xf numFmtId="0" fontId="19" fillId="0" borderId="0"/>
    <xf numFmtId="0" fontId="9" fillId="0" borderId="0"/>
    <xf numFmtId="0" fontId="73" fillId="0" borderId="0" applyNumberFormat="0" applyFill="0" applyBorder="0" applyAlignment="0" applyProtection="0">
      <alignment vertical="top"/>
      <protection locked="0"/>
    </xf>
    <xf numFmtId="0" fontId="14" fillId="0" borderId="0"/>
  </cellStyleXfs>
  <cellXfs count="529">
    <xf numFmtId="0" fontId="0" fillId="0" borderId="0" xfId="0"/>
    <xf numFmtId="0" fontId="10" fillId="0" borderId="0" xfId="2" applyFont="1" applyAlignment="1">
      <alignment horizontal="left"/>
    </xf>
    <xf numFmtId="0" fontId="3" fillId="0" borderId="0" xfId="2" applyFont="1" applyAlignment="1">
      <alignment horizontal="center"/>
    </xf>
    <xf numFmtId="0" fontId="3" fillId="0" borderId="0" xfId="2" quotePrefix="1" applyFont="1" applyAlignment="1">
      <alignment horizontal="center"/>
    </xf>
    <xf numFmtId="0" fontId="9" fillId="0" borderId="0" xfId="2"/>
    <xf numFmtId="0" fontId="4" fillId="0" borderId="1" xfId="2" applyFont="1" applyBorder="1" applyAlignment="1">
      <alignment horizontal="center"/>
    </xf>
    <xf numFmtId="0" fontId="9" fillId="0" borderId="0" xfId="2" applyAlignment="1">
      <alignment horizontal="center"/>
    </xf>
    <xf numFmtId="0" fontId="12" fillId="0" borderId="0" xfId="0" applyFont="1"/>
    <xf numFmtId="0" fontId="11" fillId="0" borderId="0" xfId="0" applyFont="1"/>
    <xf numFmtId="0" fontId="11" fillId="0" borderId="0" xfId="0" quotePrefix="1" applyFont="1" applyAlignment="1">
      <alignment horizontal="left"/>
    </xf>
    <xf numFmtId="0" fontId="19" fillId="0" borderId="0" xfId="1"/>
    <xf numFmtId="0" fontId="24" fillId="0" borderId="0" xfId="1" applyFont="1"/>
    <xf numFmtId="0" fontId="22" fillId="0" borderId="0" xfId="1" applyFont="1"/>
    <xf numFmtId="0" fontId="22" fillId="0" borderId="0" xfId="1" quotePrefix="1" applyFont="1" applyAlignment="1">
      <alignment horizontal="left"/>
    </xf>
    <xf numFmtId="0" fontId="23" fillId="0" borderId="0" xfId="1" applyFont="1"/>
    <xf numFmtId="0" fontId="26" fillId="0" borderId="0" xfId="1" applyFont="1" applyAlignment="1">
      <alignment horizontal="right"/>
    </xf>
    <xf numFmtId="0" fontId="26" fillId="0" borderId="0" xfId="1" applyFont="1"/>
    <xf numFmtId="0" fontId="26" fillId="0" borderId="2" xfId="1" applyFont="1" applyBorder="1" applyAlignment="1">
      <alignment horizontal="right"/>
    </xf>
    <xf numFmtId="0" fontId="26" fillId="0" borderId="0" xfId="1" applyFont="1" applyAlignment="1">
      <alignment horizontal="center"/>
    </xf>
    <xf numFmtId="0" fontId="26" fillId="0" borderId="0" xfId="1" quotePrefix="1" applyFont="1" applyAlignment="1">
      <alignment horizontal="right"/>
    </xf>
    <xf numFmtId="0" fontId="29" fillId="0" borderId="0" xfId="1" quotePrefix="1" applyFont="1" applyAlignment="1">
      <alignment horizontal="left"/>
    </xf>
    <xf numFmtId="0" fontId="29" fillId="0" borderId="0" xfId="1" applyFont="1"/>
    <xf numFmtId="0" fontId="29" fillId="0" borderId="0" xfId="1" quotePrefix="1" applyFont="1" applyAlignment="1">
      <alignment horizontal="right"/>
    </xf>
    <xf numFmtId="0" fontId="26" fillId="0" borderId="0" xfId="1" applyFont="1" applyAlignment="1">
      <alignment horizontal="left"/>
    </xf>
    <xf numFmtId="4" fontId="32" fillId="0" borderId="0" xfId="1" applyNumberFormat="1" applyFont="1" applyAlignment="1">
      <alignment horizontal="right"/>
    </xf>
    <xf numFmtId="0" fontId="29" fillId="0" borderId="0" xfId="1" applyFont="1" applyAlignment="1">
      <alignment horizontal="right"/>
    </xf>
    <xf numFmtId="4" fontId="28" fillId="0" borderId="0" xfId="1" applyNumberFormat="1" applyFont="1" applyAlignment="1">
      <alignment horizontal="right"/>
    </xf>
    <xf numFmtId="0" fontId="5" fillId="0" borderId="0" xfId="0" quotePrefix="1" applyFont="1" applyAlignment="1">
      <alignment horizontal="left"/>
    </xf>
    <xf numFmtId="0" fontId="2" fillId="0" borderId="0" xfId="0" quotePrefix="1" applyFont="1" applyAlignment="1">
      <alignment horizontal="center"/>
    </xf>
    <xf numFmtId="0" fontId="3" fillId="0" borderId="0" xfId="0" quotePrefix="1" applyFont="1" applyAlignment="1">
      <alignment horizontal="center"/>
    </xf>
    <xf numFmtId="0" fontId="2" fillId="0" borderId="0" xfId="0" quotePrefix="1" applyFont="1" applyAlignment="1">
      <alignment horizontal="left"/>
    </xf>
    <xf numFmtId="0" fontId="2" fillId="0" borderId="0" xfId="0" applyFont="1" applyAlignment="1">
      <alignment horizontal="left"/>
    </xf>
    <xf numFmtId="0" fontId="6" fillId="0" borderId="0" xfId="0" applyFont="1"/>
    <xf numFmtId="0" fontId="4" fillId="0" borderId="0" xfId="0" applyFont="1" applyAlignment="1">
      <alignment horizontal="center"/>
    </xf>
    <xf numFmtId="0" fontId="14" fillId="0" borderId="0" xfId="0" applyFont="1" applyAlignment="1">
      <alignment horizontal="center"/>
    </xf>
    <xf numFmtId="0" fontId="2" fillId="0" borderId="0" xfId="0" applyFont="1" applyAlignment="1">
      <alignment horizontal="center"/>
    </xf>
    <xf numFmtId="0" fontId="13" fillId="0" borderId="0" xfId="0" applyFont="1" applyAlignment="1">
      <alignment horizontal="left"/>
    </xf>
    <xf numFmtId="0" fontId="2" fillId="0" borderId="0" xfId="0" quotePrefix="1" applyFont="1" applyAlignment="1">
      <alignment horizontal="right"/>
    </xf>
    <xf numFmtId="0" fontId="13" fillId="0" borderId="0" xfId="0" applyFont="1" applyAlignment="1">
      <alignment horizontal="right"/>
    </xf>
    <xf numFmtId="0" fontId="18" fillId="0" borderId="0" xfId="0" quotePrefix="1" applyFont="1" applyAlignment="1">
      <alignment horizontal="right"/>
    </xf>
    <xf numFmtId="0" fontId="26" fillId="0" borderId="2" xfId="1" quotePrefix="1" applyFont="1" applyBorder="1" applyAlignment="1">
      <alignment horizontal="right"/>
    </xf>
    <xf numFmtId="0" fontId="26" fillId="0" borderId="2" xfId="1" applyFont="1" applyBorder="1"/>
    <xf numFmtId="0" fontId="26" fillId="0" borderId="0" xfId="1" quotePrefix="1" applyFont="1" applyAlignment="1">
      <alignment horizontal="left"/>
    </xf>
    <xf numFmtId="0" fontId="14" fillId="0" borderId="0" xfId="0" applyFont="1" applyAlignment="1">
      <alignment horizontal="left" vertical="center" wrapText="1"/>
    </xf>
    <xf numFmtId="164" fontId="13" fillId="0" borderId="0" xfId="0" quotePrefix="1" applyNumberFormat="1" applyFont="1" applyAlignment="1">
      <alignment horizontal="left"/>
    </xf>
    <xf numFmtId="3" fontId="2" fillId="0" borderId="0" xfId="0" quotePrefix="1" applyNumberFormat="1" applyFont="1" applyAlignment="1">
      <alignment horizontal="right"/>
    </xf>
    <xf numFmtId="0" fontId="2" fillId="0" borderId="0" xfId="0" applyFont="1"/>
    <xf numFmtId="49" fontId="2" fillId="0" borderId="0" xfId="0" applyNumberFormat="1" applyFont="1" applyAlignment="1">
      <alignment horizontal="center" wrapText="1"/>
    </xf>
    <xf numFmtId="0" fontId="37" fillId="0" borderId="0" xfId="1" quotePrefix="1" applyFont="1" applyAlignment="1">
      <alignment horizontal="right"/>
    </xf>
    <xf numFmtId="0" fontId="26" fillId="0" borderId="0" xfId="1" quotePrefix="1" applyFont="1" applyAlignment="1">
      <alignment horizontal="center"/>
    </xf>
    <xf numFmtId="4" fontId="28" fillId="0" borderId="0" xfId="1" applyNumberFormat="1" applyFont="1" applyAlignment="1">
      <alignment horizontal="left"/>
    </xf>
    <xf numFmtId="4" fontId="41" fillId="0" borderId="0" xfId="1" applyNumberFormat="1" applyFont="1" applyAlignment="1">
      <alignment horizontal="right"/>
    </xf>
    <xf numFmtId="4" fontId="28" fillId="0" borderId="0" xfId="1" applyNumberFormat="1" applyFont="1" applyAlignment="1">
      <alignment horizontal="center"/>
    </xf>
    <xf numFmtId="4" fontId="44" fillId="0" borderId="0" xfId="1" applyNumberFormat="1" applyFont="1" applyAlignment="1">
      <alignment horizontal="center"/>
    </xf>
    <xf numFmtId="0" fontId="1" fillId="0" borderId="0" xfId="0" applyFont="1" applyAlignment="1">
      <alignment wrapText="1"/>
    </xf>
    <xf numFmtId="0" fontId="4" fillId="2" borderId="1" xfId="2" applyFont="1" applyFill="1" applyBorder="1" applyAlignment="1">
      <alignment horizontal="center"/>
    </xf>
    <xf numFmtId="0" fontId="4" fillId="2" borderId="1" xfId="2" applyFont="1" applyFill="1" applyBorder="1" applyAlignment="1">
      <alignment horizontal="left"/>
    </xf>
    <xf numFmtId="0" fontId="39" fillId="0" borderId="0" xfId="1" applyFont="1" applyAlignment="1">
      <alignment horizontal="right"/>
    </xf>
    <xf numFmtId="0" fontId="0" fillId="0" borderId="3" xfId="0" applyBorder="1"/>
    <xf numFmtId="0" fontId="2" fillId="0" borderId="3" xfId="0" quotePrefix="1" applyFont="1" applyBorder="1" applyAlignment="1">
      <alignment horizontal="left"/>
    </xf>
    <xf numFmtId="3" fontId="2" fillId="0" borderId="3" xfId="0" quotePrefix="1" applyNumberFormat="1" applyFont="1" applyBorder="1" applyAlignment="1">
      <alignment horizontal="right"/>
    </xf>
    <xf numFmtId="0" fontId="2" fillId="0" borderId="3" xfId="0" applyFont="1" applyBorder="1"/>
    <xf numFmtId="49" fontId="4" fillId="2" borderId="1" xfId="2" applyNumberFormat="1" applyFont="1" applyFill="1" applyBorder="1" applyAlignment="1">
      <alignment horizontal="center"/>
    </xf>
    <xf numFmtId="49" fontId="4" fillId="2" borderId="4" xfId="2" applyNumberFormat="1" applyFont="1" applyFill="1" applyBorder="1" applyAlignment="1">
      <alignment horizontal="center"/>
    </xf>
    <xf numFmtId="0" fontId="4" fillId="2" borderId="5" xfId="2" applyFont="1" applyFill="1" applyBorder="1" applyAlignment="1">
      <alignment horizontal="left"/>
    </xf>
    <xf numFmtId="49" fontId="4" fillId="2" borderId="5" xfId="2" applyNumberFormat="1" applyFont="1" applyFill="1" applyBorder="1" applyAlignment="1">
      <alignment horizontal="center"/>
    </xf>
    <xf numFmtId="0" fontId="4" fillId="0" borderId="5" xfId="2" applyFont="1" applyBorder="1" applyAlignment="1">
      <alignment horizontal="center"/>
    </xf>
    <xf numFmtId="0" fontId="12" fillId="0" borderId="0" xfId="2" applyFont="1"/>
    <xf numFmtId="0" fontId="4" fillId="2" borderId="1" xfId="2" applyFont="1" applyFill="1" applyBorder="1" applyAlignment="1">
      <alignment horizontal="center" wrapText="1"/>
    </xf>
    <xf numFmtId="0" fontId="4" fillId="0" borderId="0" xfId="2" applyFont="1" applyAlignment="1">
      <alignment horizontal="center"/>
    </xf>
    <xf numFmtId="0" fontId="4" fillId="2" borderId="1" xfId="2" applyFont="1" applyFill="1" applyBorder="1" applyAlignment="1">
      <alignment horizontal="left" vertical="center" wrapText="1"/>
    </xf>
    <xf numFmtId="49" fontId="4" fillId="2" borderId="1" xfId="2" applyNumberFormat="1" applyFont="1" applyFill="1" applyBorder="1" applyAlignment="1">
      <alignment horizontal="center" vertical="center"/>
    </xf>
    <xf numFmtId="49" fontId="4" fillId="2" borderId="1" xfId="2" applyNumberFormat="1" applyFont="1" applyFill="1" applyBorder="1" applyAlignment="1">
      <alignment horizontal="center" vertical="center" wrapText="1"/>
    </xf>
    <xf numFmtId="0" fontId="9" fillId="0" borderId="0" xfId="2" applyAlignment="1">
      <alignment vertical="center" wrapText="1"/>
    </xf>
    <xf numFmtId="0" fontId="4" fillId="0" borderId="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xf>
    <xf numFmtId="49" fontId="4" fillId="0" borderId="0" xfId="2" applyNumberFormat="1" applyFont="1" applyAlignment="1">
      <alignment horizontal="center"/>
    </xf>
    <xf numFmtId="0" fontId="11" fillId="0" borderId="0" xfId="2" applyFont="1" applyAlignment="1">
      <alignment horizontal="left" vertical="center" wrapText="1"/>
    </xf>
    <xf numFmtId="49" fontId="4" fillId="0" borderId="0" xfId="2" applyNumberFormat="1" applyFont="1" applyAlignment="1">
      <alignment horizontal="center" vertical="center" wrapText="1"/>
    </xf>
    <xf numFmtId="49" fontId="12" fillId="0" borderId="0" xfId="0" applyNumberFormat="1" applyFont="1" applyAlignment="1">
      <alignment horizontal="center"/>
    </xf>
    <xf numFmtId="49" fontId="4" fillId="2" borderId="5" xfId="2" applyNumberFormat="1" applyFont="1" applyFill="1" applyBorder="1" applyAlignment="1">
      <alignment horizontal="center" vertical="center"/>
    </xf>
    <xf numFmtId="0" fontId="4" fillId="2" borderId="4" xfId="2" applyFont="1" applyFill="1" applyBorder="1" applyAlignment="1">
      <alignment horizontal="left"/>
    </xf>
    <xf numFmtId="0" fontId="9" fillId="0" borderId="11" xfId="2" applyBorder="1" applyAlignment="1">
      <alignment vertical="center" wrapText="1"/>
    </xf>
    <xf numFmtId="49" fontId="46" fillId="0" borderId="0" xfId="2" applyNumberFormat="1" applyFont="1" applyAlignment="1">
      <alignment horizontal="center"/>
    </xf>
    <xf numFmtId="49" fontId="47" fillId="0" borderId="0" xfId="2" applyNumberFormat="1" applyFont="1" applyAlignment="1">
      <alignment horizontal="center"/>
    </xf>
    <xf numFmtId="49" fontId="4" fillId="2" borderId="9" xfId="2" applyNumberFormat="1" applyFont="1" applyFill="1" applyBorder="1" applyAlignment="1">
      <alignment horizontal="center"/>
    </xf>
    <xf numFmtId="0" fontId="12" fillId="2" borderId="4" xfId="2" applyFont="1" applyFill="1" applyBorder="1" applyAlignment="1">
      <alignment horizontal="center"/>
    </xf>
    <xf numFmtId="0" fontId="0" fillId="0" borderId="0" xfId="0" applyAlignment="1">
      <alignment vertical="center" wrapText="1"/>
    </xf>
    <xf numFmtId="0" fontId="12" fillId="0" borderId="0" xfId="0" quotePrefix="1" applyFont="1" applyAlignment="1">
      <alignment horizontal="left"/>
    </xf>
    <xf numFmtId="0" fontId="15" fillId="0" borderId="0" xfId="2" applyFont="1" applyAlignment="1">
      <alignment horizontal="right" vertical="center" wrapText="1"/>
    </xf>
    <xf numFmtId="0" fontId="15" fillId="0" borderId="0" xfId="2" applyFont="1" applyAlignment="1">
      <alignment horizontal="left" vertical="center" wrapText="1"/>
    </xf>
    <xf numFmtId="0" fontId="15" fillId="0" borderId="0" xfId="2" applyFont="1" applyAlignment="1">
      <alignment horizontal="left" vertical="center"/>
    </xf>
    <xf numFmtId="49" fontId="15" fillId="0" borderId="0" xfId="2" applyNumberFormat="1" applyFont="1" applyAlignment="1">
      <alignment horizontal="center" vertical="center" wrapText="1"/>
    </xf>
    <xf numFmtId="0" fontId="42" fillId="0" borderId="0" xfId="1" applyFont="1" applyAlignment="1">
      <alignment horizontal="center"/>
    </xf>
    <xf numFmtId="0" fontId="26" fillId="0" borderId="0" xfId="1" quotePrefix="1" applyFont="1" applyAlignment="1" applyProtection="1">
      <alignment horizontal="right"/>
      <protection locked="0"/>
    </xf>
    <xf numFmtId="4" fontId="26" fillId="0" borderId="0" xfId="1" applyNumberFormat="1" applyFont="1" applyAlignment="1">
      <alignment horizontal="center"/>
    </xf>
    <xf numFmtId="0" fontId="26" fillId="0" borderId="2" xfId="1" applyFont="1" applyBorder="1" applyAlignment="1">
      <alignment horizontal="left"/>
    </xf>
    <xf numFmtId="0" fontId="26" fillId="0" borderId="2" xfId="1" applyFont="1" applyBorder="1" applyAlignment="1" applyProtection="1">
      <alignment horizontal="right"/>
      <protection locked="0"/>
    </xf>
    <xf numFmtId="0" fontId="20" fillId="0" borderId="0" xfId="1" quotePrefix="1" applyFont="1" applyAlignment="1">
      <alignment horizontal="left"/>
    </xf>
    <xf numFmtId="0" fontId="29" fillId="0" borderId="0" xfId="1" applyFont="1" applyAlignment="1">
      <alignment horizontal="left"/>
    </xf>
    <xf numFmtId="0" fontId="27" fillId="0" borderId="0" xfId="1" quotePrefix="1" applyFont="1" applyAlignment="1">
      <alignment horizontal="right"/>
    </xf>
    <xf numFmtId="0" fontId="32" fillId="0" borderId="0" xfId="1" applyFont="1" applyAlignment="1">
      <alignment horizontal="left"/>
    </xf>
    <xf numFmtId="0" fontId="22" fillId="0" borderId="0" xfId="1" applyFont="1" applyAlignment="1">
      <alignment horizontal="right"/>
    </xf>
    <xf numFmtId="0" fontId="30" fillId="0" borderId="0" xfId="1" applyFont="1" applyAlignment="1">
      <alignment horizontal="right"/>
    </xf>
    <xf numFmtId="0" fontId="40" fillId="0" borderId="0" xfId="1" applyFont="1" applyAlignment="1">
      <alignment horizontal="center"/>
    </xf>
    <xf numFmtId="4" fontId="26" fillId="0" borderId="0" xfId="1" applyNumberFormat="1" applyFont="1" applyProtection="1">
      <protection locked="0"/>
    </xf>
    <xf numFmtId="0" fontId="24" fillId="0" borderId="0" xfId="1" applyFont="1" applyAlignment="1">
      <alignment horizontal="center" vertical="top"/>
    </xf>
    <xf numFmtId="4" fontId="30" fillId="0" borderId="0" xfId="1" applyNumberFormat="1" applyFont="1"/>
    <xf numFmtId="0" fontId="28" fillId="0" borderId="0" xfId="1" applyFont="1" applyAlignment="1">
      <alignment horizontal="right"/>
    </xf>
    <xf numFmtId="0" fontId="26" fillId="0" borderId="0" xfId="1" applyFont="1" applyAlignment="1" applyProtection="1">
      <alignment horizontal="left"/>
      <protection locked="0"/>
    </xf>
    <xf numFmtId="0" fontId="26" fillId="0" borderId="0" xfId="1" applyFont="1" applyAlignment="1" applyProtection="1">
      <alignment horizontal="right"/>
      <protection locked="0"/>
    </xf>
    <xf numFmtId="0" fontId="30" fillId="0" borderId="0" xfId="1" applyFont="1" applyAlignment="1">
      <alignment horizontal="left"/>
    </xf>
    <xf numFmtId="3" fontId="26" fillId="0" borderId="0" xfId="1" applyNumberFormat="1" applyFont="1" applyAlignment="1" applyProtection="1">
      <alignment horizontal="center"/>
      <protection locked="0"/>
    </xf>
    <xf numFmtId="0" fontId="31" fillId="0" borderId="0" xfId="1" quotePrefix="1" applyFont="1" applyAlignment="1">
      <alignment horizontal="left"/>
    </xf>
    <xf numFmtId="3" fontId="19" fillId="0" borderId="0" xfId="1" applyNumberFormat="1"/>
    <xf numFmtId="0" fontId="26" fillId="0" borderId="14" xfId="1" applyFont="1" applyBorder="1" applyAlignment="1">
      <alignment horizontal="left"/>
    </xf>
    <xf numFmtId="4" fontId="26" fillId="0" borderId="11" xfId="1" applyNumberFormat="1" applyFont="1" applyBorder="1" applyAlignment="1">
      <alignment horizontal="right"/>
    </xf>
    <xf numFmtId="0" fontId="26" fillId="0" borderId="15" xfId="1" quotePrefix="1" applyFont="1" applyBorder="1" applyAlignment="1">
      <alignment horizontal="left"/>
    </xf>
    <xf numFmtId="0" fontId="26" fillId="0" borderId="16" xfId="1" quotePrefix="1" applyFont="1" applyBorder="1" applyAlignment="1">
      <alignment horizontal="right"/>
    </xf>
    <xf numFmtId="0" fontId="26" fillId="0" borderId="16" xfId="1" applyFont="1" applyBorder="1"/>
    <xf numFmtId="0" fontId="26" fillId="0" borderId="17" xfId="1" applyFont="1" applyBorder="1"/>
    <xf numFmtId="0" fontId="26" fillId="0" borderId="14" xfId="1" applyFont="1" applyBorder="1"/>
    <xf numFmtId="0" fontId="26" fillId="0" borderId="11" xfId="1" applyFont="1" applyBorder="1" applyAlignment="1">
      <alignment horizontal="right"/>
    </xf>
    <xf numFmtId="0" fontId="26" fillId="0" borderId="13" xfId="1" applyFont="1" applyBorder="1"/>
    <xf numFmtId="0" fontId="27" fillId="0" borderId="0" xfId="1" applyFont="1"/>
    <xf numFmtId="0" fontId="24" fillId="0" borderId="2" xfId="1" applyFont="1" applyBorder="1" applyAlignment="1">
      <alignment horizontal="center" vertical="top"/>
    </xf>
    <xf numFmtId="4" fontId="30" fillId="0" borderId="18" xfId="1" applyNumberFormat="1" applyFont="1" applyBorder="1"/>
    <xf numFmtId="0" fontId="26" fillId="0" borderId="14" xfId="1" applyFont="1" applyBorder="1" applyAlignment="1">
      <alignment horizontal="center"/>
    </xf>
    <xf numFmtId="0" fontId="26" fillId="0" borderId="13" xfId="1" applyFont="1" applyBorder="1" applyAlignment="1">
      <alignment horizontal="center"/>
    </xf>
    <xf numFmtId="0" fontId="30" fillId="0" borderId="7" xfId="1" applyFont="1" applyBorder="1" applyAlignment="1">
      <alignment horizontal="left"/>
    </xf>
    <xf numFmtId="0" fontId="26" fillId="0" borderId="19" xfId="1" applyFont="1" applyBorder="1" applyAlignment="1">
      <alignment horizontal="left"/>
    </xf>
    <xf numFmtId="0" fontId="26" fillId="0" borderId="19" xfId="1" applyFont="1" applyBorder="1"/>
    <xf numFmtId="0" fontId="26" fillId="0" borderId="19" xfId="1" applyFont="1" applyBorder="1" applyAlignment="1">
      <alignment horizontal="right"/>
    </xf>
    <xf numFmtId="0" fontId="26" fillId="0" borderId="19" xfId="1" quotePrefix="1" applyFont="1" applyBorder="1" applyAlignment="1">
      <alignment horizontal="right"/>
    </xf>
    <xf numFmtId="0" fontId="29" fillId="0" borderId="15" xfId="1" applyFont="1" applyBorder="1"/>
    <xf numFmtId="0" fontId="49" fillId="0" borderId="0" xfId="1" applyFont="1" applyAlignment="1">
      <alignment horizontal="center"/>
    </xf>
    <xf numFmtId="0" fontId="26" fillId="0" borderId="16" xfId="1" applyFont="1" applyBorder="1" applyAlignment="1">
      <alignment horizontal="left"/>
    </xf>
    <xf numFmtId="0" fontId="26" fillId="0" borderId="16" xfId="1" applyFont="1" applyBorder="1" applyAlignment="1">
      <alignment horizontal="right"/>
    </xf>
    <xf numFmtId="4" fontId="28" fillId="0" borderId="16" xfId="1" applyNumberFormat="1" applyFont="1" applyBorder="1" applyAlignment="1">
      <alignment horizontal="right"/>
    </xf>
    <xf numFmtId="4" fontId="30" fillId="0" borderId="17" xfId="1" applyNumberFormat="1" applyFont="1" applyBorder="1"/>
    <xf numFmtId="4" fontId="30" fillId="0" borderId="11" xfId="1" applyNumberFormat="1" applyFont="1" applyBorder="1"/>
    <xf numFmtId="0" fontId="30" fillId="0" borderId="14" xfId="1" applyFont="1" applyBorder="1" applyAlignment="1">
      <alignment horizontal="left"/>
    </xf>
    <xf numFmtId="4" fontId="29" fillId="0" borderId="11" xfId="1" applyNumberFormat="1" applyFont="1" applyBorder="1"/>
    <xf numFmtId="14" fontId="26" fillId="0" borderId="2" xfId="1" applyNumberFormat="1" applyFont="1" applyBorder="1" applyAlignment="1" applyProtection="1">
      <alignment horizontal="center"/>
      <protection locked="0"/>
    </xf>
    <xf numFmtId="0" fontId="26" fillId="0" borderId="1" xfId="1" applyFont="1" applyBorder="1" applyAlignment="1">
      <alignment horizontal="left"/>
    </xf>
    <xf numFmtId="0" fontId="48" fillId="0" borderId="15" xfId="1" quotePrefix="1" applyFont="1" applyBorder="1" applyAlignment="1">
      <alignment horizontal="left"/>
    </xf>
    <xf numFmtId="0" fontId="48" fillId="0" borderId="14" xfId="1" quotePrefix="1" applyFont="1" applyBorder="1" applyAlignment="1">
      <alignment horizontal="left"/>
    </xf>
    <xf numFmtId="0" fontId="45" fillId="0" borderId="15" xfId="1" applyFont="1" applyBorder="1" applyAlignment="1">
      <alignment horizontal="left"/>
    </xf>
    <xf numFmtId="4" fontId="45" fillId="0" borderId="4" xfId="1" applyNumberFormat="1" applyFont="1" applyBorder="1" applyProtection="1">
      <protection locked="0"/>
    </xf>
    <xf numFmtId="4" fontId="26" fillId="0" borderId="8" xfId="1" applyNumberFormat="1" applyFont="1" applyBorder="1" applyProtection="1">
      <protection locked="0"/>
    </xf>
    <xf numFmtId="4" fontId="26" fillId="0" borderId="6" xfId="1" applyNumberFormat="1" applyFont="1" applyBorder="1" applyProtection="1">
      <protection locked="0"/>
    </xf>
    <xf numFmtId="0" fontId="26" fillId="0" borderId="16" xfId="1" applyFont="1" applyBorder="1" applyAlignment="1" applyProtection="1">
      <alignment horizontal="right"/>
      <protection locked="0"/>
    </xf>
    <xf numFmtId="0" fontId="26" fillId="0" borderId="17" xfId="1" quotePrefix="1" applyFont="1" applyBorder="1" applyAlignment="1" applyProtection="1">
      <alignment horizontal="center"/>
      <protection locked="0"/>
    </xf>
    <xf numFmtId="0" fontId="26" fillId="0" borderId="11" xfId="1" quotePrefix="1" applyFont="1" applyBorder="1" applyAlignment="1" applyProtection="1">
      <alignment horizontal="center"/>
      <protection locked="0"/>
    </xf>
    <xf numFmtId="0" fontId="26" fillId="0" borderId="2" xfId="1" applyFont="1" applyBorder="1" applyAlignment="1" applyProtection="1">
      <alignment horizontal="left"/>
      <protection locked="0"/>
    </xf>
    <xf numFmtId="0" fontId="26" fillId="0" borderId="18" xfId="1" quotePrefix="1" applyFont="1" applyBorder="1" applyAlignment="1" applyProtection="1">
      <alignment horizontal="center"/>
      <protection locked="0"/>
    </xf>
    <xf numFmtId="0" fontId="20" fillId="0" borderId="0" xfId="1" applyFont="1" applyAlignment="1">
      <alignment horizontal="left"/>
    </xf>
    <xf numFmtId="0" fontId="41" fillId="0" borderId="0" xfId="1" applyFont="1"/>
    <xf numFmtId="0" fontId="41" fillId="3" borderId="0" xfId="1" applyFont="1" applyFill="1" applyAlignment="1">
      <alignment horizontal="center"/>
    </xf>
    <xf numFmtId="0" fontId="41" fillId="3" borderId="0" xfId="1" applyFont="1" applyFill="1"/>
    <xf numFmtId="14" fontId="30" fillId="0" borderId="0" xfId="1" applyNumberFormat="1" applyFont="1"/>
    <xf numFmtId="0" fontId="26" fillId="0" borderId="0" xfId="1" quotePrefix="1" applyFont="1" applyAlignment="1">
      <alignment horizontal="left" wrapText="1"/>
    </xf>
    <xf numFmtId="9" fontId="26" fillId="0" borderId="1" xfId="1" quotePrefix="1" applyNumberFormat="1" applyFont="1" applyBorder="1" applyAlignment="1" applyProtection="1">
      <alignment horizontal="center"/>
      <protection locked="0"/>
    </xf>
    <xf numFmtId="4" fontId="45" fillId="0" borderId="11" xfId="1" applyNumberFormat="1" applyFont="1" applyBorder="1" applyAlignment="1" applyProtection="1">
      <alignment horizontal="right"/>
      <protection locked="0"/>
    </xf>
    <xf numFmtId="4" fontId="26" fillId="0" borderId="11" xfId="1" applyNumberFormat="1" applyFont="1" applyBorder="1" applyAlignment="1" applyProtection="1">
      <alignment horizontal="right"/>
      <protection locked="0"/>
    </xf>
    <xf numFmtId="4" fontId="26" fillId="0" borderId="18" xfId="1" applyNumberFormat="1" applyFont="1" applyBorder="1" applyAlignment="1" applyProtection="1">
      <alignment horizontal="right"/>
      <protection locked="0"/>
    </xf>
    <xf numFmtId="4" fontId="26" fillId="0" borderId="0" xfId="1" applyNumberFormat="1" applyFont="1" applyAlignment="1" applyProtection="1">
      <alignment horizontal="right"/>
      <protection locked="0"/>
    </xf>
    <xf numFmtId="0" fontId="50" fillId="3" borderId="0" xfId="1" applyFont="1" applyFill="1" applyAlignment="1">
      <alignment horizontal="center"/>
    </xf>
    <xf numFmtId="0" fontId="26" fillId="0" borderId="4" xfId="1" applyFont="1" applyBorder="1" applyProtection="1">
      <protection locked="0"/>
    </xf>
    <xf numFmtId="0" fontId="26" fillId="0" borderId="6" xfId="1" applyFont="1" applyBorder="1" applyProtection="1">
      <protection locked="0"/>
    </xf>
    <xf numFmtId="4" fontId="41" fillId="0" borderId="1" xfId="1" applyNumberFormat="1" applyFont="1" applyBorder="1" applyAlignment="1" applyProtection="1">
      <alignment horizontal="center"/>
      <protection locked="0"/>
    </xf>
    <xf numFmtId="0" fontId="41" fillId="3" borderId="1" xfId="1" applyFont="1" applyFill="1" applyBorder="1" applyAlignment="1">
      <alignment horizontal="center"/>
    </xf>
    <xf numFmtId="0" fontId="45" fillId="0" borderId="0" xfId="1" applyFont="1"/>
    <xf numFmtId="0" fontId="51" fillId="0" borderId="0" xfId="1" applyFont="1"/>
    <xf numFmtId="0" fontId="45" fillId="0" borderId="0" xfId="1" quotePrefix="1" applyFont="1" applyAlignment="1">
      <alignment horizontal="left"/>
    </xf>
    <xf numFmtId="0" fontId="51" fillId="0" borderId="0" xfId="1" quotePrefix="1" applyFont="1" applyAlignment="1">
      <alignment horizontal="left"/>
    </xf>
    <xf numFmtId="0" fontId="51" fillId="0" borderId="0" xfId="1" applyFont="1" applyAlignment="1">
      <alignment horizontal="right"/>
    </xf>
    <xf numFmtId="0" fontId="45" fillId="0" borderId="0" xfId="1" applyFont="1" applyAlignment="1">
      <alignment horizontal="left"/>
    </xf>
    <xf numFmtId="0" fontId="27" fillId="0" borderId="0" xfId="1" applyFont="1" applyAlignment="1">
      <alignment horizontal="right"/>
    </xf>
    <xf numFmtId="0" fontId="45" fillId="0" borderId="0" xfId="1" applyFont="1" applyAlignment="1">
      <alignment horizontal="center"/>
    </xf>
    <xf numFmtId="0" fontId="45" fillId="0" borderId="0" xfId="1" quotePrefix="1" applyFont="1" applyAlignment="1">
      <alignment horizontal="right"/>
    </xf>
    <xf numFmtId="0" fontId="45" fillId="0" borderId="0" xfId="1" applyFont="1" applyAlignment="1">
      <alignment horizontal="right"/>
    </xf>
    <xf numFmtId="4" fontId="45" fillId="0" borderId="0" xfId="1" applyNumberFormat="1" applyFont="1" applyAlignment="1">
      <alignment horizontal="right"/>
    </xf>
    <xf numFmtId="0" fontId="27" fillId="0" borderId="0" xfId="1" applyFont="1" applyAlignment="1">
      <alignment horizontal="left"/>
    </xf>
    <xf numFmtId="0" fontId="27" fillId="0" borderId="0" xfId="1" applyFont="1" applyAlignment="1">
      <alignment horizontal="center"/>
    </xf>
    <xf numFmtId="0" fontId="52" fillId="0" borderId="0" xfId="1" quotePrefix="1" applyFont="1" applyAlignment="1">
      <alignment horizontal="center"/>
    </xf>
    <xf numFmtId="0" fontId="30" fillId="0" borderId="0" xfId="1" applyFont="1" applyAlignment="1">
      <alignment horizontal="center"/>
    </xf>
    <xf numFmtId="0" fontId="20" fillId="0" borderId="15" xfId="1" applyFont="1" applyBorder="1" applyAlignment="1">
      <alignment horizontal="left"/>
    </xf>
    <xf numFmtId="0" fontId="19" fillId="0" borderId="16" xfId="1" applyBorder="1"/>
    <xf numFmtId="0" fontId="19" fillId="0" borderId="17" xfId="1" applyBorder="1"/>
    <xf numFmtId="0" fontId="39" fillId="0" borderId="2" xfId="1" applyFont="1" applyBorder="1" applyAlignment="1">
      <alignment horizontal="right"/>
    </xf>
    <xf numFmtId="0" fontId="40" fillId="0" borderId="2" xfId="1" applyFont="1" applyBorder="1" applyAlignment="1">
      <alignment horizontal="center"/>
    </xf>
    <xf numFmtId="0" fontId="26" fillId="0" borderId="18" xfId="1" applyFont="1" applyBorder="1" applyAlignment="1">
      <alignment horizontal="right"/>
    </xf>
    <xf numFmtId="0" fontId="21" fillId="0" borderId="0" xfId="1" applyFont="1"/>
    <xf numFmtId="0" fontId="32" fillId="0" borderId="0" xfId="1" quotePrefix="1" applyFont="1" applyAlignment="1">
      <alignment horizontal="left"/>
    </xf>
    <xf numFmtId="0" fontId="25" fillId="0" borderId="0" xfId="1" quotePrefix="1" applyFont="1" applyAlignment="1">
      <alignment horizontal="left" wrapText="1"/>
    </xf>
    <xf numFmtId="0" fontId="25" fillId="0" borderId="0" xfId="1" quotePrefix="1" applyFont="1" applyAlignment="1">
      <alignment horizontal="left"/>
    </xf>
    <xf numFmtId="0" fontId="36" fillId="0" borderId="0" xfId="0" applyFont="1"/>
    <xf numFmtId="4" fontId="32" fillId="0" borderId="0" xfId="1" applyNumberFormat="1" applyFont="1"/>
    <xf numFmtId="4" fontId="26" fillId="0" borderId="0" xfId="1" applyNumberFormat="1" applyFont="1" applyAlignment="1">
      <alignment horizontal="right"/>
    </xf>
    <xf numFmtId="4" fontId="26" fillId="0" borderId="0" xfId="1" applyNumberFormat="1" applyFont="1"/>
    <xf numFmtId="0" fontId="25" fillId="0" borderId="0" xfId="1" quotePrefix="1" applyFont="1" applyAlignment="1">
      <alignment horizontal="left" vertical="top"/>
    </xf>
    <xf numFmtId="0" fontId="25" fillId="0" borderId="0" xfId="1" applyFont="1" applyAlignment="1">
      <alignment horizontal="left" vertical="top"/>
    </xf>
    <xf numFmtId="0" fontId="18" fillId="2" borderId="8" xfId="2" applyFont="1" applyFill="1" applyBorder="1" applyAlignment="1">
      <alignment horizontal="center"/>
    </xf>
    <xf numFmtId="0" fontId="54" fillId="0" borderId="0" xfId="2" applyFont="1"/>
    <xf numFmtId="0" fontId="34" fillId="5" borderId="1" xfId="2" applyFont="1" applyFill="1" applyBorder="1" applyAlignment="1" applyProtection="1">
      <alignment horizontal="center"/>
      <protection locked="0"/>
    </xf>
    <xf numFmtId="0" fontId="11" fillId="5" borderId="4" xfId="0" applyFont="1" applyFill="1" applyBorder="1" applyAlignment="1" applyProtection="1">
      <alignment horizontal="left"/>
      <protection locked="0"/>
    </xf>
    <xf numFmtId="49" fontId="2" fillId="5" borderId="1" xfId="0" applyNumberFormat="1" applyFont="1" applyFill="1" applyBorder="1" applyAlignment="1" applyProtection="1">
      <alignment horizontal="center"/>
      <protection locked="0"/>
    </xf>
    <xf numFmtId="49" fontId="55" fillId="6" borderId="1" xfId="0" applyNumberFormat="1" applyFont="1" applyFill="1" applyBorder="1" applyAlignment="1" applyProtection="1">
      <alignment horizontal="center"/>
      <protection locked="0"/>
    </xf>
    <xf numFmtId="49" fontId="57" fillId="0" borderId="0" xfId="0" applyNumberFormat="1" applyFont="1" applyAlignment="1">
      <alignment horizontal="left"/>
    </xf>
    <xf numFmtId="49" fontId="57" fillId="0" borderId="0" xfId="0" applyNumberFormat="1" applyFont="1" applyAlignment="1">
      <alignment horizontal="center" wrapText="1"/>
    </xf>
    <xf numFmtId="0" fontId="59" fillId="0" borderId="0" xfId="0" applyFont="1"/>
    <xf numFmtId="49" fontId="60" fillId="0" borderId="0" xfId="0" applyNumberFormat="1" applyFont="1" applyAlignment="1">
      <alignment horizontal="left"/>
    </xf>
    <xf numFmtId="0" fontId="61" fillId="0" borderId="0" xfId="0" applyFont="1"/>
    <xf numFmtId="0" fontId="62" fillId="0" borderId="3" xfId="0" applyFont="1" applyBorder="1"/>
    <xf numFmtId="49" fontId="12" fillId="0" borderId="0" xfId="0" quotePrefix="1" applyNumberFormat="1" applyFont="1" applyAlignment="1" applyProtection="1">
      <alignment horizontal="center"/>
      <protection locked="0"/>
    </xf>
    <xf numFmtId="0" fontId="3" fillId="0" borderId="0" xfId="0" quotePrefix="1" applyFont="1" applyAlignment="1">
      <alignment horizontal="left"/>
    </xf>
    <xf numFmtId="49" fontId="12" fillId="0" borderId="0" xfId="2" applyNumberFormat="1" applyFont="1" applyAlignment="1">
      <alignment horizontal="center"/>
    </xf>
    <xf numFmtId="0" fontId="15" fillId="0" borderId="0" xfId="0" applyFont="1"/>
    <xf numFmtId="0" fontId="66" fillId="0" borderId="0" xfId="2" applyFont="1"/>
    <xf numFmtId="0" fontId="4" fillId="0" borderId="7" xfId="2" applyFont="1" applyBorder="1" applyAlignment="1">
      <alignment horizontal="center" vertical="center" wrapText="1"/>
    </xf>
    <xf numFmtId="0" fontId="15" fillId="0" borderId="0" xfId="2" applyFont="1"/>
    <xf numFmtId="0" fontId="12" fillId="0" borderId="0" xfId="0" applyFont="1" applyAlignment="1">
      <alignment horizontal="center"/>
    </xf>
    <xf numFmtId="0" fontId="2" fillId="7" borderId="0" xfId="0" applyFont="1" applyFill="1" applyAlignment="1" applyProtection="1">
      <alignment horizontal="center"/>
      <protection locked="0"/>
    </xf>
    <xf numFmtId="49" fontId="4" fillId="5" borderId="4" xfId="2" applyNumberFormat="1" applyFont="1" applyFill="1" applyBorder="1" applyAlignment="1" applyProtection="1">
      <alignment horizontal="center"/>
      <protection locked="0"/>
    </xf>
    <xf numFmtId="49" fontId="68" fillId="8" borderId="19" xfId="2" applyNumberFormat="1" applyFont="1" applyFill="1" applyBorder="1" applyAlignment="1">
      <alignment horizontal="center"/>
    </xf>
    <xf numFmtId="0" fontId="11" fillId="8" borderId="7" xfId="2" applyFont="1" applyFill="1" applyBorder="1" applyAlignment="1">
      <alignment horizontal="left"/>
    </xf>
    <xf numFmtId="0" fontId="4" fillId="8" borderId="19" xfId="0" applyFont="1" applyFill="1" applyBorder="1" applyAlignment="1">
      <alignment horizontal="center"/>
    </xf>
    <xf numFmtId="49" fontId="11" fillId="8" borderId="19" xfId="2" applyNumberFormat="1" applyFont="1" applyFill="1" applyBorder="1" applyAlignment="1" applyProtection="1">
      <alignment horizontal="center"/>
      <protection locked="0"/>
    </xf>
    <xf numFmtId="14" fontId="18" fillId="5" borderId="7" xfId="0" applyNumberFormat="1" applyFont="1" applyFill="1" applyBorder="1" applyAlignment="1" applyProtection="1">
      <alignment horizontal="left"/>
      <protection locked="0"/>
    </xf>
    <xf numFmtId="14" fontId="18" fillId="5" borderId="19" xfId="0" applyNumberFormat="1" applyFont="1" applyFill="1" applyBorder="1" applyAlignment="1" applyProtection="1">
      <alignment horizontal="left"/>
      <protection locked="0"/>
    </xf>
    <xf numFmtId="14" fontId="18" fillId="5" borderId="10" xfId="0" applyNumberFormat="1" applyFont="1" applyFill="1" applyBorder="1" applyAlignment="1" applyProtection="1">
      <alignment horizontal="left"/>
      <protection locked="0"/>
    </xf>
    <xf numFmtId="0" fontId="58" fillId="0" borderId="0" xfId="0" quotePrefix="1" applyFont="1" applyAlignment="1">
      <alignment horizontal="right"/>
    </xf>
    <xf numFmtId="0" fontId="67" fillId="2" borderId="1" xfId="2" applyFont="1" applyFill="1" applyBorder="1" applyAlignment="1">
      <alignment horizontal="left"/>
    </xf>
    <xf numFmtId="0" fontId="67" fillId="2" borderId="5" xfId="2" applyFont="1" applyFill="1" applyBorder="1" applyAlignment="1">
      <alignment horizontal="left"/>
    </xf>
    <xf numFmtId="0" fontId="67" fillId="2" borderId="4" xfId="2" applyFont="1" applyFill="1" applyBorder="1" applyAlignment="1">
      <alignment horizontal="left"/>
    </xf>
    <xf numFmtId="49" fontId="67" fillId="2" borderId="1" xfId="2" applyNumberFormat="1" applyFont="1" applyFill="1" applyBorder="1" applyAlignment="1">
      <alignment horizontal="center"/>
    </xf>
    <xf numFmtId="49" fontId="67" fillId="2" borderId="5" xfId="2" applyNumberFormat="1" applyFont="1" applyFill="1" applyBorder="1" applyAlignment="1">
      <alignment horizontal="center"/>
    </xf>
    <xf numFmtId="49" fontId="67" fillId="2" borderId="4" xfId="2" applyNumberFormat="1" applyFont="1" applyFill="1" applyBorder="1" applyAlignment="1">
      <alignment horizontal="center"/>
    </xf>
    <xf numFmtId="0" fontId="70" fillId="0" borderId="0" xfId="2" applyFont="1"/>
    <xf numFmtId="49" fontId="70" fillId="0" borderId="0" xfId="2" applyNumberFormat="1" applyFont="1" applyAlignment="1">
      <alignment horizontal="center"/>
    </xf>
    <xf numFmtId="49" fontId="69" fillId="0" borderId="0" xfId="2" applyNumberFormat="1" applyFont="1" applyAlignment="1">
      <alignment horizontal="center"/>
    </xf>
    <xf numFmtId="0" fontId="67" fillId="0" borderId="1" xfId="2" applyFont="1" applyBorder="1" applyAlignment="1">
      <alignment horizontal="center"/>
    </xf>
    <xf numFmtId="0" fontId="67" fillId="0" borderId="6" xfId="2" applyFont="1" applyBorder="1" applyAlignment="1">
      <alignment horizontal="center"/>
    </xf>
    <xf numFmtId="0" fontId="67" fillId="0" borderId="5" xfId="2" applyFont="1" applyBorder="1" applyAlignment="1">
      <alignment horizontal="center"/>
    </xf>
    <xf numFmtId="0" fontId="67" fillId="0" borderId="1" xfId="2" applyFont="1" applyBorder="1" applyAlignment="1">
      <alignment horizontal="center" vertical="center" wrapText="1"/>
    </xf>
    <xf numFmtId="0" fontId="67" fillId="0" borderId="5" xfId="2" applyFont="1" applyBorder="1" applyAlignment="1">
      <alignment horizontal="center" vertical="center" wrapText="1"/>
    </xf>
    <xf numFmtId="0" fontId="67" fillId="0" borderId="6" xfId="2" applyFont="1" applyBorder="1" applyAlignment="1">
      <alignment horizontal="center" vertical="center" wrapText="1"/>
    </xf>
    <xf numFmtId="0" fontId="4" fillId="7" borderId="6" xfId="2" applyFont="1" applyFill="1" applyBorder="1" applyAlignment="1">
      <alignment horizontal="center" vertical="center" wrapText="1"/>
    </xf>
    <xf numFmtId="0" fontId="18" fillId="2" borderId="4" xfId="2" applyFont="1" applyFill="1" applyBorder="1" applyAlignment="1">
      <alignment horizontal="center"/>
    </xf>
    <xf numFmtId="0" fontId="67" fillId="0" borderId="9" xfId="2" applyFont="1" applyBorder="1" applyAlignment="1">
      <alignment horizontal="center" vertical="center" wrapText="1"/>
    </xf>
    <xf numFmtId="49" fontId="55" fillId="6" borderId="4" xfId="0" applyNumberFormat="1" applyFont="1" applyFill="1" applyBorder="1" applyAlignment="1" applyProtection="1">
      <alignment horizontal="center"/>
      <protection locked="0"/>
    </xf>
    <xf numFmtId="49" fontId="4" fillId="7" borderId="0" xfId="0" applyNumberFormat="1" applyFont="1" applyFill="1" applyAlignment="1" applyProtection="1">
      <alignment horizontal="center"/>
      <protection locked="0"/>
    </xf>
    <xf numFmtId="0" fontId="14" fillId="8" borderId="18" xfId="2" applyFont="1" applyFill="1" applyBorder="1" applyAlignment="1" applyProtection="1">
      <alignment horizontal="center"/>
      <protection locked="0"/>
    </xf>
    <xf numFmtId="0" fontId="71" fillId="5" borderId="10" xfId="2" applyFont="1" applyFill="1" applyBorder="1" applyAlignment="1" applyProtection="1">
      <alignment horizontal="center"/>
      <protection locked="0"/>
    </xf>
    <xf numFmtId="0" fontId="11" fillId="0" borderId="0" xfId="2" applyFont="1"/>
    <xf numFmtId="49" fontId="2" fillId="0" borderId="0" xfId="0" applyNumberFormat="1" applyFont="1" applyAlignment="1" applyProtection="1">
      <alignment horizontal="center"/>
      <protection locked="0"/>
    </xf>
    <xf numFmtId="49" fontId="26" fillId="0" borderId="0" xfId="1" applyNumberFormat="1" applyFont="1" applyAlignment="1">
      <alignment horizontal="left"/>
    </xf>
    <xf numFmtId="49" fontId="2" fillId="0" borderId="0" xfId="0" quotePrefix="1" applyNumberFormat="1" applyFont="1" applyAlignment="1">
      <alignment horizontal="center"/>
    </xf>
    <xf numFmtId="1" fontId="16" fillId="0" borderId="0" xfId="0" applyNumberFormat="1" applyFont="1" applyAlignment="1">
      <alignment horizontal="center"/>
    </xf>
    <xf numFmtId="0" fontId="7" fillId="0" borderId="0" xfId="0" applyFont="1" applyAlignment="1">
      <alignment horizontal="center"/>
    </xf>
    <xf numFmtId="1" fontId="17" fillId="0" borderId="0" xfId="0" applyNumberFormat="1" applyFont="1"/>
    <xf numFmtId="1" fontId="7" fillId="0" borderId="0" xfId="0" applyNumberFormat="1" applyFont="1" applyAlignment="1">
      <alignment horizontal="center"/>
    </xf>
    <xf numFmtId="0" fontId="2" fillId="0" borderId="0" xfId="0" applyFont="1" applyAlignment="1">
      <alignment vertical="top" wrapText="1"/>
    </xf>
    <xf numFmtId="0" fontId="15" fillId="0" borderId="0" xfId="0" quotePrefix="1" applyFont="1" applyAlignment="1">
      <alignment horizontal="left"/>
    </xf>
    <xf numFmtId="49" fontId="2" fillId="0" borderId="0" xfId="0" quotePrefix="1" applyNumberFormat="1" applyFont="1" applyAlignment="1">
      <alignment horizontal="right"/>
    </xf>
    <xf numFmtId="49" fontId="18" fillId="0" borderId="0" xfId="0" applyNumberFormat="1" applyFont="1" applyAlignment="1">
      <alignment horizontal="left"/>
    </xf>
    <xf numFmtId="0" fontId="2" fillId="0" borderId="0" xfId="0" applyFont="1" applyAlignment="1">
      <alignment horizontal="right"/>
    </xf>
    <xf numFmtId="49" fontId="2" fillId="0" borderId="0" xfId="0" applyNumberFormat="1" applyFont="1" applyAlignment="1" applyProtection="1">
      <alignment horizontal="left"/>
      <protection locked="0"/>
    </xf>
    <xf numFmtId="0" fontId="0" fillId="0" borderId="0" xfId="0" applyAlignment="1">
      <alignment horizontal="left"/>
    </xf>
    <xf numFmtId="1" fontId="8" fillId="0" borderId="0" xfId="0" applyNumberFormat="1" applyFont="1" applyAlignment="1">
      <alignment horizontal="center"/>
    </xf>
    <xf numFmtId="0" fontId="7" fillId="0" borderId="0" xfId="0" applyFont="1"/>
    <xf numFmtId="0" fontId="30" fillId="0" borderId="0" xfId="1" applyFont="1"/>
    <xf numFmtId="0" fontId="49" fillId="0" borderId="0" xfId="1" applyFont="1" applyAlignment="1">
      <alignment horizontal="left"/>
    </xf>
    <xf numFmtId="0" fontId="14" fillId="5" borderId="7" xfId="0" applyFont="1" applyFill="1" applyBorder="1"/>
    <xf numFmtId="49" fontId="30" fillId="0" borderId="0" xfId="1" applyNumberFormat="1" applyFont="1"/>
    <xf numFmtId="0" fontId="30" fillId="0" borderId="11" xfId="1" applyFont="1" applyBorder="1" applyAlignment="1">
      <alignment horizontal="center"/>
    </xf>
    <xf numFmtId="14" fontId="30" fillId="0" borderId="0" xfId="1" applyNumberFormat="1" applyFont="1" applyAlignment="1" applyProtection="1">
      <alignment horizontal="left"/>
      <protection locked="0"/>
    </xf>
    <xf numFmtId="0" fontId="30" fillId="0" borderId="2" xfId="1" applyFont="1" applyBorder="1" applyAlignment="1">
      <alignment horizontal="right"/>
    </xf>
    <xf numFmtId="49" fontId="26" fillId="0" borderId="0" xfId="1" applyNumberFormat="1" applyFont="1" applyAlignment="1">
      <alignment horizontal="right"/>
    </xf>
    <xf numFmtId="0" fontId="74" fillId="0" borderId="0" xfId="1" applyFont="1" applyAlignment="1" applyProtection="1">
      <alignment horizontal="center"/>
      <protection locked="0"/>
    </xf>
    <xf numFmtId="49" fontId="30" fillId="0" borderId="0" xfId="1" applyNumberFormat="1" applyFont="1" applyAlignment="1" applyProtection="1">
      <alignment horizontal="center"/>
      <protection locked="0"/>
    </xf>
    <xf numFmtId="0" fontId="30" fillId="0" borderId="0" xfId="1" applyFont="1" applyAlignment="1" applyProtection="1">
      <alignment horizontal="center"/>
      <protection locked="0"/>
    </xf>
    <xf numFmtId="0" fontId="74" fillId="0" borderId="0" xfId="1" applyFont="1" applyAlignment="1">
      <alignment horizontal="left"/>
    </xf>
    <xf numFmtId="49" fontId="74" fillId="0" borderId="1" xfId="1" applyNumberFormat="1" applyFont="1" applyBorder="1" applyAlignment="1" applyProtection="1">
      <alignment horizontal="center"/>
      <protection locked="0"/>
    </xf>
    <xf numFmtId="0" fontId="4" fillId="0" borderId="2" xfId="2"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5" fillId="0" borderId="0" xfId="0" applyFont="1" applyAlignment="1">
      <alignment horizontal="center"/>
    </xf>
    <xf numFmtId="0" fontId="39" fillId="0" borderId="16" xfId="1" applyFont="1" applyBorder="1" applyAlignment="1" applyProtection="1">
      <alignment horizontal="left"/>
      <protection locked="0"/>
    </xf>
    <xf numFmtId="0" fontId="39" fillId="0" borderId="0" xfId="1" applyFont="1" applyAlignment="1" applyProtection="1">
      <alignment horizontal="left"/>
      <protection locked="0"/>
    </xf>
    <xf numFmtId="0" fontId="30" fillId="0" borderId="14" xfId="1" applyFont="1" applyBorder="1" applyAlignment="1" applyProtection="1">
      <alignment horizontal="right"/>
      <protection locked="0"/>
    </xf>
    <xf numFmtId="14" fontId="10" fillId="0" borderId="0" xfId="2" applyNumberFormat="1" applyFont="1" applyAlignment="1">
      <alignment horizontal="center"/>
    </xf>
    <xf numFmtId="0" fontId="4" fillId="9" borderId="1" xfId="2" applyFont="1" applyFill="1" applyBorder="1" applyAlignment="1">
      <alignment horizontal="center" vertical="center" wrapText="1"/>
    </xf>
    <xf numFmtId="0" fontId="4" fillId="9" borderId="5" xfId="2" applyFont="1" applyFill="1" applyBorder="1" applyAlignment="1">
      <alignment horizontal="center" vertical="center" wrapText="1"/>
    </xf>
    <xf numFmtId="0" fontId="4" fillId="7" borderId="1" xfId="2" applyFont="1" applyFill="1" applyBorder="1" applyAlignment="1">
      <alignment horizontal="center" vertical="center" wrapText="1"/>
    </xf>
    <xf numFmtId="4" fontId="43" fillId="0" borderId="0" xfId="1" applyNumberFormat="1" applyFont="1" applyAlignment="1">
      <alignment horizontal="right"/>
    </xf>
    <xf numFmtId="0" fontId="30" fillId="0" borderId="16" xfId="1" applyFont="1" applyBorder="1"/>
    <xf numFmtId="4" fontId="30" fillId="0" borderId="0" xfId="1" applyNumberFormat="1" applyFont="1" applyAlignment="1">
      <alignment horizontal="center"/>
    </xf>
    <xf numFmtId="4" fontId="43" fillId="0" borderId="2" xfId="1" applyNumberFormat="1" applyFont="1" applyBorder="1" applyAlignment="1">
      <alignment horizontal="right"/>
    </xf>
    <xf numFmtId="4" fontId="49" fillId="0" borderId="19" xfId="1" applyNumberFormat="1" applyFont="1" applyBorder="1" applyAlignment="1">
      <alignment horizontal="right"/>
    </xf>
    <xf numFmtId="4" fontId="30" fillId="0" borderId="2" xfId="1" applyNumberFormat="1" applyFont="1" applyBorder="1"/>
    <xf numFmtId="0" fontId="4" fillId="10" borderId="1" xfId="2" applyFont="1" applyFill="1" applyBorder="1" applyAlignment="1">
      <alignment horizontal="center" vertical="center" wrapText="1"/>
    </xf>
    <xf numFmtId="0" fontId="4" fillId="10" borderId="5" xfId="2" applyFont="1" applyFill="1" applyBorder="1" applyAlignment="1">
      <alignment horizontal="center" vertical="center" wrapText="1"/>
    </xf>
    <xf numFmtId="0" fontId="24" fillId="0" borderId="0" xfId="1" applyFont="1" applyAlignment="1" applyProtection="1">
      <alignment horizontal="left"/>
      <protection locked="0"/>
    </xf>
    <xf numFmtId="0" fontId="75" fillId="0" borderId="0" xfId="1" applyFont="1" applyAlignment="1" applyProtection="1">
      <alignment horizontal="left"/>
      <protection locked="0"/>
    </xf>
    <xf numFmtId="0" fontId="28" fillId="0" borderId="0" xfId="1" applyFont="1" applyAlignment="1" applyProtection="1">
      <alignment horizontal="left"/>
      <protection locked="0"/>
    </xf>
    <xf numFmtId="4" fontId="76" fillId="0" borderId="10" xfId="1" applyNumberFormat="1" applyFont="1" applyBorder="1"/>
    <xf numFmtId="0" fontId="4" fillId="0" borderId="4" xfId="2" applyFont="1" applyBorder="1" applyAlignment="1">
      <alignment horizontal="center" vertical="center" wrapText="1"/>
    </xf>
    <xf numFmtId="0" fontId="56" fillId="0" borderId="0" xfId="2" applyFont="1" applyAlignment="1">
      <alignment horizontal="left"/>
    </xf>
    <xf numFmtId="0" fontId="4" fillId="7" borderId="5" xfId="2" applyFont="1" applyFill="1" applyBorder="1" applyAlignment="1">
      <alignment horizontal="center" vertical="center" wrapText="1"/>
    </xf>
    <xf numFmtId="0" fontId="4" fillId="5" borderId="1" xfId="2" applyFont="1" applyFill="1" applyBorder="1" applyAlignment="1">
      <alignment horizontal="center"/>
    </xf>
    <xf numFmtId="0" fontId="4" fillId="5" borderId="1" xfId="2" applyFont="1" applyFill="1" applyBorder="1" applyAlignment="1">
      <alignment horizontal="center" wrapText="1"/>
    </xf>
    <xf numFmtId="0" fontId="58" fillId="5" borderId="1" xfId="2" applyFont="1" applyFill="1" applyBorder="1" applyAlignment="1">
      <alignment horizontal="center"/>
    </xf>
    <xf numFmtId="0" fontId="77" fillId="0" borderId="0" xfId="3" applyFont="1" applyFill="1" applyBorder="1" applyAlignment="1" applyProtection="1">
      <alignment horizontal="left"/>
    </xf>
    <xf numFmtId="0" fontId="18" fillId="5" borderId="4" xfId="2" applyFont="1" applyFill="1" applyBorder="1" applyAlignment="1">
      <alignment horizontal="center"/>
    </xf>
    <xf numFmtId="0" fontId="11" fillId="2" borderId="24" xfId="2" applyFont="1" applyFill="1" applyBorder="1" applyAlignment="1">
      <alignment horizontal="left"/>
    </xf>
    <xf numFmtId="49" fontId="4" fillId="2" borderId="25" xfId="2" applyNumberFormat="1" applyFont="1" applyFill="1" applyBorder="1" applyAlignment="1">
      <alignment horizontal="center"/>
    </xf>
    <xf numFmtId="0" fontId="4" fillId="2" borderId="9" xfId="2" applyFont="1" applyFill="1" applyBorder="1" applyAlignment="1">
      <alignment horizontal="left"/>
    </xf>
    <xf numFmtId="0" fontId="11" fillId="2" borderId="26" xfId="2" applyFont="1" applyFill="1" applyBorder="1" applyAlignment="1">
      <alignment horizontal="left"/>
    </xf>
    <xf numFmtId="0" fontId="26" fillId="0" borderId="13" xfId="1" applyFont="1" applyBorder="1" applyAlignment="1" applyProtection="1">
      <alignment horizontal="left"/>
      <protection locked="0"/>
    </xf>
    <xf numFmtId="0" fontId="49" fillId="0" borderId="14" xfId="1" applyFont="1" applyBorder="1" applyAlignment="1" applyProtection="1">
      <alignment horizontal="left"/>
      <protection locked="0"/>
    </xf>
    <xf numFmtId="0" fontId="18" fillId="2" borderId="8" xfId="2" applyFont="1" applyFill="1" applyBorder="1" applyAlignment="1">
      <alignment horizontal="center" wrapText="1"/>
    </xf>
    <xf numFmtId="0" fontId="11" fillId="2" borderId="26" xfId="2" applyFont="1" applyFill="1" applyBorder="1" applyAlignment="1">
      <alignment horizontal="left" vertical="center" wrapText="1"/>
    </xf>
    <xf numFmtId="0" fontId="4" fillId="2" borderId="9" xfId="2" applyFont="1" applyFill="1" applyBorder="1" applyAlignment="1">
      <alignment horizontal="left" vertical="center" wrapText="1"/>
    </xf>
    <xf numFmtId="49" fontId="4" fillId="2" borderId="9" xfId="2" applyNumberFormat="1" applyFont="1" applyFill="1" applyBorder="1" applyAlignment="1">
      <alignment horizontal="center" vertical="center" wrapText="1"/>
    </xf>
    <xf numFmtId="49" fontId="4" fillId="2" borderId="25" xfId="2" applyNumberFormat="1" applyFont="1" applyFill="1" applyBorder="1" applyAlignment="1">
      <alignment horizontal="center" vertical="center" wrapText="1"/>
    </xf>
    <xf numFmtId="0" fontId="4" fillId="7" borderId="26" xfId="2" applyFont="1" applyFill="1" applyBorder="1" applyAlignment="1">
      <alignment horizontal="center" vertical="center" wrapText="1"/>
    </xf>
    <xf numFmtId="0" fontId="4" fillId="7" borderId="9" xfId="2" applyFont="1" applyFill="1" applyBorder="1" applyAlignment="1">
      <alignment horizontal="center" vertical="center" wrapText="1"/>
    </xf>
    <xf numFmtId="0" fontId="4" fillId="0" borderId="9" xfId="2" applyFont="1" applyBorder="1" applyAlignment="1">
      <alignment horizontal="center" vertical="center" wrapText="1"/>
    </xf>
    <xf numFmtId="0" fontId="4" fillId="0" borderId="9" xfId="2" applyFont="1" applyBorder="1" applyAlignment="1">
      <alignment horizontal="center"/>
    </xf>
    <xf numFmtId="0" fontId="4" fillId="0" borderId="27" xfId="2" applyFont="1" applyBorder="1" applyAlignment="1">
      <alignment horizontal="center" vertical="center" wrapText="1"/>
    </xf>
    <xf numFmtId="0" fontId="4" fillId="10" borderId="25" xfId="2" applyFont="1" applyFill="1" applyBorder="1" applyAlignment="1">
      <alignment horizontal="center" vertical="center" wrapText="1"/>
    </xf>
    <xf numFmtId="0" fontId="11" fillId="2" borderId="28" xfId="2" applyFont="1" applyFill="1" applyBorder="1" applyAlignment="1">
      <alignment horizontal="left" vertical="center" wrapText="1"/>
    </xf>
    <xf numFmtId="49" fontId="4" fillId="2" borderId="29" xfId="2" applyNumberFormat="1" applyFont="1" applyFill="1" applyBorder="1" applyAlignment="1">
      <alignment horizontal="center" vertical="center" wrapText="1"/>
    </xf>
    <xf numFmtId="0" fontId="4" fillId="7" borderId="28" xfId="2" applyFont="1" applyFill="1" applyBorder="1" applyAlignment="1">
      <alignment horizontal="center" vertical="center" wrapText="1"/>
    </xf>
    <xf numFmtId="0" fontId="4" fillId="10" borderId="29" xfId="2" applyFont="1" applyFill="1" applyBorder="1" applyAlignment="1">
      <alignment horizontal="center" vertical="center" wrapText="1"/>
    </xf>
    <xf numFmtId="0" fontId="11" fillId="2" borderId="28" xfId="2" applyFont="1" applyFill="1" applyBorder="1" applyAlignment="1">
      <alignment horizontal="left"/>
    </xf>
    <xf numFmtId="49" fontId="4" fillId="2" borderId="23" xfId="2" applyNumberFormat="1" applyFont="1" applyFill="1" applyBorder="1" applyAlignment="1">
      <alignment horizontal="center" vertical="center" wrapText="1"/>
    </xf>
    <xf numFmtId="0" fontId="4" fillId="7" borderId="24" xfId="2" applyFont="1" applyFill="1" applyBorder="1" applyAlignment="1">
      <alignment horizontal="center" vertical="center" wrapText="1"/>
    </xf>
    <xf numFmtId="0" fontId="4" fillId="0" borderId="23" xfId="2" applyFont="1" applyBorder="1" applyAlignment="1">
      <alignment horizontal="center" vertical="center" wrapText="1"/>
    </xf>
    <xf numFmtId="0" fontId="15" fillId="0" borderId="0" xfId="2" applyFont="1" applyAlignment="1">
      <alignment horizontal="left"/>
    </xf>
    <xf numFmtId="0" fontId="4" fillId="10" borderId="9" xfId="2" applyFont="1" applyFill="1" applyBorder="1" applyAlignment="1">
      <alignment horizontal="center" vertical="center" wrapText="1"/>
    </xf>
    <xf numFmtId="49" fontId="4" fillId="2" borderId="29" xfId="2" applyNumberFormat="1" applyFont="1" applyFill="1" applyBorder="1" applyAlignment="1">
      <alignment horizontal="center"/>
    </xf>
    <xf numFmtId="0" fontId="4" fillId="0" borderId="29" xfId="2" applyFont="1" applyBorder="1" applyAlignment="1">
      <alignment horizontal="center" vertical="center" wrapText="1"/>
    </xf>
    <xf numFmtId="0" fontId="4" fillId="10" borderId="4" xfId="2" applyFont="1" applyFill="1" applyBorder="1" applyAlignment="1">
      <alignment horizontal="center" vertical="center" wrapText="1"/>
    </xf>
    <xf numFmtId="0" fontId="4" fillId="10" borderId="1" xfId="2" applyFont="1" applyFill="1" applyBorder="1" applyAlignment="1">
      <alignment horizontal="center"/>
    </xf>
    <xf numFmtId="49" fontId="12" fillId="2" borderId="23" xfId="2" applyNumberFormat="1" applyFont="1" applyFill="1" applyBorder="1" applyAlignment="1">
      <alignment horizontal="center"/>
    </xf>
    <xf numFmtId="0" fontId="79" fillId="0" borderId="0" xfId="0" applyFont="1"/>
    <xf numFmtId="49" fontId="15" fillId="0" borderId="0" xfId="2" applyNumberFormat="1" applyFont="1" applyAlignment="1">
      <alignment horizontal="center"/>
    </xf>
    <xf numFmtId="0" fontId="18" fillId="5" borderId="4" xfId="2" applyFont="1" applyFill="1" applyBorder="1"/>
    <xf numFmtId="0" fontId="69" fillId="2" borderId="26" xfId="2" applyFont="1" applyFill="1" applyBorder="1" applyAlignment="1">
      <alignment horizontal="left"/>
    </xf>
    <xf numFmtId="0" fontId="67" fillId="2" borderId="9" xfId="2" applyFont="1" applyFill="1" applyBorder="1" applyAlignment="1">
      <alignment horizontal="left"/>
    </xf>
    <xf numFmtId="49" fontId="67" fillId="2" borderId="9" xfId="2" applyNumberFormat="1" applyFont="1" applyFill="1" applyBorder="1" applyAlignment="1">
      <alignment horizontal="center"/>
    </xf>
    <xf numFmtId="49" fontId="67" fillId="2" borderId="25" xfId="2" applyNumberFormat="1" applyFont="1" applyFill="1" applyBorder="1" applyAlignment="1">
      <alignment horizontal="center"/>
    </xf>
    <xf numFmtId="0" fontId="67" fillId="0" borderId="9" xfId="2" applyFont="1" applyBorder="1" applyAlignment="1">
      <alignment horizontal="center"/>
    </xf>
    <xf numFmtId="0" fontId="4" fillId="0" borderId="25" xfId="2" applyFont="1" applyBorder="1" applyAlignment="1">
      <alignment horizontal="center"/>
    </xf>
    <xf numFmtId="0" fontId="69" fillId="2" borderId="28" xfId="2" applyFont="1" applyFill="1" applyBorder="1" applyAlignment="1">
      <alignment horizontal="left"/>
    </xf>
    <xf numFmtId="49" fontId="67" fillId="2" borderId="29" xfId="2" applyNumberFormat="1" applyFont="1" applyFill="1" applyBorder="1" applyAlignment="1">
      <alignment horizontal="center"/>
    </xf>
    <xf numFmtId="0" fontId="4" fillId="0" borderId="29" xfId="2" applyFont="1" applyBorder="1" applyAlignment="1">
      <alignment horizontal="center"/>
    </xf>
    <xf numFmtId="0" fontId="69" fillId="2" borderId="24" xfId="2" applyFont="1" applyFill="1" applyBorder="1" applyAlignment="1">
      <alignment horizontal="left"/>
    </xf>
    <xf numFmtId="49" fontId="67" fillId="2" borderId="23" xfId="2" applyNumberFormat="1" applyFont="1" applyFill="1" applyBorder="1" applyAlignment="1">
      <alignment horizontal="center"/>
    </xf>
    <xf numFmtId="0" fontId="4" fillId="0" borderId="23" xfId="2" applyFont="1" applyBorder="1" applyAlignment="1">
      <alignment horizontal="center"/>
    </xf>
    <xf numFmtId="0" fontId="18" fillId="5" borderId="17" xfId="2" applyFont="1" applyFill="1" applyBorder="1" applyAlignment="1">
      <alignment horizontal="center"/>
    </xf>
    <xf numFmtId="0" fontId="18" fillId="5" borderId="4" xfId="2" applyFont="1" applyFill="1" applyBorder="1" applyAlignment="1">
      <alignment horizontal="center" wrapText="1"/>
    </xf>
    <xf numFmtId="0" fontId="18" fillId="0" borderId="0" xfId="2" applyFont="1" applyAlignment="1">
      <alignment horizontal="center"/>
    </xf>
    <xf numFmtId="0" fontId="4" fillId="7" borderId="25" xfId="2" applyFont="1" applyFill="1" applyBorder="1" applyAlignment="1">
      <alignment horizontal="center" vertical="center" wrapText="1"/>
    </xf>
    <xf numFmtId="0" fontId="67" fillId="0" borderId="0" xfId="2" applyFont="1" applyAlignment="1">
      <alignment horizontal="center"/>
    </xf>
    <xf numFmtId="0" fontId="4" fillId="7" borderId="23" xfId="2" applyFont="1" applyFill="1" applyBorder="1" applyAlignment="1">
      <alignment horizontal="center" vertical="center" wrapText="1"/>
    </xf>
    <xf numFmtId="0" fontId="18" fillId="0" borderId="0" xfId="2" applyFont="1"/>
    <xf numFmtId="0" fontId="67" fillId="0" borderId="25" xfId="2" applyFont="1" applyBorder="1" applyAlignment="1">
      <alignment horizontal="center"/>
    </xf>
    <xf numFmtId="49" fontId="67" fillId="2" borderId="30" xfId="2" applyNumberFormat="1" applyFont="1" applyFill="1" applyBorder="1" applyAlignment="1">
      <alignment horizontal="center"/>
    </xf>
    <xf numFmtId="0" fontId="67" fillId="0" borderId="29" xfId="2" applyFont="1" applyBorder="1" applyAlignment="1">
      <alignment horizontal="center"/>
    </xf>
    <xf numFmtId="0" fontId="67" fillId="0" borderId="23" xfId="2" applyFont="1" applyBorder="1" applyAlignment="1">
      <alignment horizontal="center"/>
    </xf>
    <xf numFmtId="0" fontId="4" fillId="0" borderId="25" xfId="2" applyFont="1" applyBorder="1" applyAlignment="1">
      <alignment horizontal="center" vertical="center" wrapText="1"/>
    </xf>
    <xf numFmtId="0" fontId="4" fillId="5" borderId="26" xfId="2" applyFont="1" applyFill="1" applyBorder="1" applyAlignment="1">
      <alignment horizontal="center"/>
    </xf>
    <xf numFmtId="0" fontId="4" fillId="5" borderId="9" xfId="2" applyFont="1" applyFill="1" applyBorder="1" applyAlignment="1">
      <alignment horizontal="center"/>
    </xf>
    <xf numFmtId="0" fontId="4" fillId="2" borderId="9" xfId="2" applyFont="1" applyFill="1" applyBorder="1" applyAlignment="1">
      <alignment horizontal="center"/>
    </xf>
    <xf numFmtId="0" fontId="4" fillId="5" borderId="9" xfId="2" applyFont="1" applyFill="1" applyBorder="1" applyAlignment="1">
      <alignment horizontal="center" wrapText="1"/>
    </xf>
    <xf numFmtId="0" fontId="4" fillId="5" borderId="25" xfId="2" applyFont="1" applyFill="1" applyBorder="1" applyAlignment="1">
      <alignment horizontal="center" wrapText="1"/>
    </xf>
    <xf numFmtId="0" fontId="18" fillId="5" borderId="24" xfId="2" applyFont="1" applyFill="1" applyBorder="1" applyAlignment="1">
      <alignment horizontal="center"/>
    </xf>
    <xf numFmtId="0" fontId="18" fillId="5" borderId="5" xfId="2" applyFont="1" applyFill="1" applyBorder="1" applyAlignment="1">
      <alignment horizontal="center"/>
    </xf>
    <xf numFmtId="0" fontId="12" fillId="2" borderId="5" xfId="2" applyFont="1" applyFill="1" applyBorder="1" applyAlignment="1">
      <alignment horizontal="center"/>
    </xf>
    <xf numFmtId="0" fontId="18" fillId="2" borderId="5" xfId="2" applyFont="1" applyFill="1" applyBorder="1" applyAlignment="1">
      <alignment horizontal="center"/>
    </xf>
    <xf numFmtId="0" fontId="18" fillId="2" borderId="12" xfId="2" applyFont="1" applyFill="1" applyBorder="1" applyAlignment="1">
      <alignment horizontal="center"/>
    </xf>
    <xf numFmtId="0" fontId="18" fillId="2" borderId="12" xfId="2" applyFont="1" applyFill="1" applyBorder="1" applyAlignment="1">
      <alignment horizontal="center" wrapText="1"/>
    </xf>
    <xf numFmtId="0" fontId="18" fillId="2" borderId="31" xfId="2" applyFont="1" applyFill="1" applyBorder="1" applyAlignment="1">
      <alignment horizontal="center" wrapText="1"/>
    </xf>
    <xf numFmtId="0" fontId="4" fillId="9" borderId="5" xfId="2" applyFont="1" applyFill="1" applyBorder="1" applyAlignment="1">
      <alignment horizontal="center"/>
    </xf>
    <xf numFmtId="0" fontId="4" fillId="9" borderId="9" xfId="2" applyFont="1" applyFill="1" applyBorder="1" applyAlignment="1">
      <alignment horizontal="center" vertical="center" wrapText="1"/>
    </xf>
    <xf numFmtId="0" fontId="4" fillId="9" borderId="25" xfId="2" applyFont="1" applyFill="1" applyBorder="1" applyAlignment="1">
      <alignment horizontal="center" vertical="center" wrapText="1"/>
    </xf>
    <xf numFmtId="0" fontId="4" fillId="2" borderId="9" xfId="2" applyFont="1" applyFill="1" applyBorder="1" applyAlignment="1">
      <alignment horizontal="center" wrapText="1"/>
    </xf>
    <xf numFmtId="0" fontId="11" fillId="2" borderId="9" xfId="2" applyFont="1" applyFill="1" applyBorder="1" applyAlignment="1">
      <alignment horizontal="center"/>
    </xf>
    <xf numFmtId="0" fontId="4" fillId="5" borderId="25" xfId="2" applyFont="1" applyFill="1" applyBorder="1" applyAlignment="1">
      <alignment horizontal="center"/>
    </xf>
    <xf numFmtId="0" fontId="18" fillId="5" borderId="23" xfId="2" applyFont="1" applyFill="1" applyBorder="1"/>
    <xf numFmtId="0" fontId="9" fillId="0" borderId="9" xfId="2" applyBorder="1" applyAlignment="1">
      <alignment horizontal="center"/>
    </xf>
    <xf numFmtId="0" fontId="18" fillId="5" borderId="23" xfId="2" applyFont="1" applyFill="1" applyBorder="1" applyAlignment="1">
      <alignment horizontal="center" wrapText="1"/>
    </xf>
    <xf numFmtId="0" fontId="4" fillId="7" borderId="32" xfId="2" applyFont="1" applyFill="1" applyBorder="1" applyAlignment="1">
      <alignment horizontal="center" vertical="center" wrapText="1"/>
    </xf>
    <xf numFmtId="0" fontId="4" fillId="7" borderId="33" xfId="2" applyFont="1" applyFill="1" applyBorder="1" applyAlignment="1">
      <alignment horizontal="center" vertical="center" wrapText="1"/>
    </xf>
    <xf numFmtId="0" fontId="9" fillId="0" borderId="34" xfId="2" applyBorder="1" applyAlignment="1">
      <alignment horizontal="center"/>
    </xf>
    <xf numFmtId="0" fontId="4" fillId="2" borderId="25" xfId="2" applyFont="1" applyFill="1" applyBorder="1" applyAlignment="1">
      <alignment horizontal="center"/>
    </xf>
    <xf numFmtId="0" fontId="18" fillId="5" borderId="35" xfId="2" applyFont="1" applyFill="1" applyBorder="1" applyAlignment="1">
      <alignment horizontal="center"/>
    </xf>
    <xf numFmtId="0" fontId="18" fillId="2" borderId="30" xfId="2" applyFont="1" applyFill="1" applyBorder="1" applyAlignment="1">
      <alignment horizontal="center"/>
    </xf>
    <xf numFmtId="49" fontId="26" fillId="0" borderId="0" xfId="1" applyNumberFormat="1" applyFont="1" applyAlignment="1">
      <alignment horizontal="left"/>
    </xf>
    <xf numFmtId="0" fontId="2" fillId="7" borderId="0" xfId="0" applyFont="1" applyFill="1" applyAlignment="1">
      <alignment horizontal="center"/>
    </xf>
    <xf numFmtId="0" fontId="2" fillId="0" borderId="2" xfId="0" quotePrefix="1" applyFont="1" applyBorder="1" applyAlignment="1">
      <alignment horizontal="center"/>
    </xf>
    <xf numFmtId="0" fontId="35" fillId="5" borderId="7" xfId="0" applyFont="1" applyFill="1" applyBorder="1" applyAlignment="1" applyProtection="1">
      <alignment horizontal="center"/>
      <protection locked="0"/>
    </xf>
    <xf numFmtId="0" fontId="35" fillId="5" borderId="19"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49" fontId="4" fillId="6" borderId="7" xfId="0" applyNumberFormat="1" applyFont="1" applyFill="1" applyBorder="1" applyAlignment="1" applyProtection="1">
      <alignment horizontal="center"/>
      <protection locked="0"/>
    </xf>
    <xf numFmtId="49" fontId="4" fillId="6" borderId="19" xfId="0" applyNumberFormat="1" applyFont="1" applyFill="1" applyBorder="1" applyAlignment="1" applyProtection="1">
      <alignment horizontal="center"/>
      <protection locked="0"/>
    </xf>
    <xf numFmtId="49" fontId="4" fillId="6" borderId="10" xfId="0" applyNumberFormat="1" applyFont="1" applyFill="1" applyBorder="1" applyAlignment="1" applyProtection="1">
      <alignment horizontal="center"/>
      <protection locked="0"/>
    </xf>
    <xf numFmtId="0" fontId="11" fillId="5" borderId="7" xfId="2" applyFont="1" applyFill="1" applyBorder="1" applyAlignment="1" applyProtection="1">
      <alignment horizontal="left"/>
      <protection locked="0"/>
    </xf>
    <xf numFmtId="0" fontId="11" fillId="5" borderId="19" xfId="2" applyFont="1" applyFill="1" applyBorder="1" applyAlignment="1" applyProtection="1">
      <alignment horizontal="left"/>
      <protection locked="0"/>
    </xf>
    <xf numFmtId="0" fontId="11" fillId="5" borderId="10" xfId="2" applyFont="1" applyFill="1" applyBorder="1" applyAlignment="1" applyProtection="1">
      <alignment horizontal="left"/>
      <protection locked="0"/>
    </xf>
    <xf numFmtId="0" fontId="11" fillId="0" borderId="16" xfId="0" applyFont="1" applyBorder="1" applyAlignment="1">
      <alignment horizontal="center"/>
    </xf>
    <xf numFmtId="0" fontId="7" fillId="0" borderId="0" xfId="0" applyFont="1" applyAlignment="1">
      <alignment horizontal="center"/>
    </xf>
    <xf numFmtId="0" fontId="2" fillId="7" borderId="0" xfId="0" applyFont="1" applyFill="1" applyAlignment="1" applyProtection="1">
      <alignment horizontal="center"/>
      <protection locked="0"/>
    </xf>
    <xf numFmtId="165" fontId="2" fillId="0" borderId="0" xfId="0" applyNumberFormat="1" applyFont="1" applyAlignment="1">
      <alignment horizontal="right"/>
    </xf>
    <xf numFmtId="14" fontId="18" fillId="5" borderId="7" xfId="0" applyNumberFormat="1" applyFont="1" applyFill="1" applyBorder="1" applyAlignment="1" applyProtection="1">
      <alignment horizontal="left"/>
      <protection locked="0"/>
    </xf>
    <xf numFmtId="14" fontId="18" fillId="5" borderId="19" xfId="0" applyNumberFormat="1" applyFont="1" applyFill="1" applyBorder="1" applyAlignment="1" applyProtection="1">
      <alignment horizontal="left"/>
      <protection locked="0"/>
    </xf>
    <xf numFmtId="14" fontId="18" fillId="5" borderId="10" xfId="0" applyNumberFormat="1" applyFont="1" applyFill="1" applyBorder="1" applyAlignment="1" applyProtection="1">
      <alignment horizontal="left"/>
      <protection locked="0"/>
    </xf>
    <xf numFmtId="49" fontId="2" fillId="5" borderId="7" xfId="0" applyNumberFormat="1" applyFont="1" applyFill="1" applyBorder="1" applyAlignment="1" applyProtection="1">
      <alignment horizontal="center"/>
      <protection locked="0"/>
    </xf>
    <xf numFmtId="49" fontId="2" fillId="5" borderId="10" xfId="0" applyNumberFormat="1" applyFont="1" applyFill="1" applyBorder="1" applyAlignment="1" applyProtection="1">
      <alignment horizontal="center"/>
      <protection locked="0"/>
    </xf>
    <xf numFmtId="14" fontId="2" fillId="5" borderId="19" xfId="0" applyNumberFormat="1" applyFont="1" applyFill="1" applyBorder="1" applyAlignment="1" applyProtection="1">
      <alignment horizontal="left"/>
      <protection locked="0"/>
    </xf>
    <xf numFmtId="14" fontId="2" fillId="5" borderId="10" xfId="0" applyNumberFormat="1" applyFont="1" applyFill="1" applyBorder="1" applyAlignment="1" applyProtection="1">
      <alignment horizontal="left"/>
      <protection locked="0"/>
    </xf>
    <xf numFmtId="49" fontId="2" fillId="0" borderId="0" xfId="0" applyNumberFormat="1" applyFont="1" applyAlignment="1" applyProtection="1">
      <alignment horizontal="center"/>
      <protection locked="0"/>
    </xf>
    <xf numFmtId="49" fontId="12" fillId="0" borderId="0" xfId="0" applyNumberFormat="1" applyFont="1" applyAlignment="1" applyProtection="1">
      <alignment horizontal="center"/>
      <protection locked="0"/>
    </xf>
    <xf numFmtId="49" fontId="12" fillId="0" borderId="0" xfId="0" quotePrefix="1" applyNumberFormat="1" applyFont="1" applyAlignment="1" applyProtection="1">
      <alignment horizontal="center"/>
      <protection locked="0"/>
    </xf>
    <xf numFmtId="0" fontId="2" fillId="0" borderId="0" xfId="0" applyFont="1" applyAlignment="1">
      <alignment horizontal="center"/>
    </xf>
    <xf numFmtId="0" fontId="12" fillId="0" borderId="0" xfId="0" applyFont="1" applyAlignment="1" applyProtection="1">
      <alignment horizontal="center"/>
      <protection locked="0"/>
    </xf>
    <xf numFmtId="0" fontId="12" fillId="0" borderId="0" xfId="0" applyFont="1" applyAlignment="1">
      <alignment horizontal="center"/>
    </xf>
    <xf numFmtId="1" fontId="16" fillId="0" borderId="0" xfId="0" applyNumberFormat="1" applyFont="1" applyAlignment="1">
      <alignment horizontal="center"/>
    </xf>
    <xf numFmtId="1" fontId="8" fillId="0" borderId="0" xfId="0" applyNumberFormat="1" applyFont="1" applyAlignment="1">
      <alignment horizontal="center"/>
    </xf>
    <xf numFmtId="1" fontId="7" fillId="0" borderId="0" xfId="0" applyNumberFormat="1" applyFont="1" applyAlignment="1">
      <alignment horizontal="center"/>
    </xf>
    <xf numFmtId="0" fontId="63" fillId="0" borderId="0" xfId="1" applyFont="1" applyAlignment="1">
      <alignment horizontal="center"/>
    </xf>
    <xf numFmtId="0" fontId="63" fillId="0" borderId="0" xfId="1" applyFont="1" applyAlignment="1">
      <alignment horizontal="left"/>
    </xf>
    <xf numFmtId="0" fontId="2" fillId="0" borderId="0" xfId="0" applyFont="1" applyAlignment="1">
      <alignment horizontal="center" vertical="center"/>
    </xf>
    <xf numFmtId="0" fontId="63" fillId="0" borderId="0" xfId="1" quotePrefix="1" applyFont="1" applyAlignment="1">
      <alignment horizontal="left"/>
    </xf>
    <xf numFmtId="0" fontId="64" fillId="0" borderId="0" xfId="1" applyFont="1" applyAlignment="1">
      <alignment horizontal="center" vertical="center"/>
    </xf>
    <xf numFmtId="0" fontId="38" fillId="0" borderId="0" xfId="1" quotePrefix="1" applyFont="1" applyAlignment="1">
      <alignment horizontal="left"/>
    </xf>
    <xf numFmtId="0" fontId="65" fillId="0" borderId="0" xfId="1" quotePrefix="1" applyFont="1"/>
    <xf numFmtId="0" fontId="26" fillId="0" borderId="0" xfId="1" applyFont="1" applyAlignment="1">
      <alignment horizontal="right" vertical="center"/>
    </xf>
    <xf numFmtId="0" fontId="38" fillId="0" borderId="0" xfId="1" applyFont="1" applyAlignment="1">
      <alignment horizontal="center"/>
    </xf>
    <xf numFmtId="0" fontId="0" fillId="0" borderId="0" xfId="0" applyAlignment="1">
      <alignment horizontal="left" vertical="top"/>
    </xf>
    <xf numFmtId="0" fontId="53" fillId="4" borderId="20" xfId="0" applyFont="1" applyFill="1" applyBorder="1" applyAlignment="1">
      <alignment horizontal="center"/>
    </xf>
    <xf numFmtId="0" fontId="53" fillId="4" borderId="21" xfId="0" applyFont="1" applyFill="1" applyBorder="1" applyAlignment="1">
      <alignment horizontal="center"/>
    </xf>
    <xf numFmtId="0" fontId="53" fillId="4" borderId="22" xfId="0" applyFont="1" applyFill="1" applyBorder="1" applyAlignment="1">
      <alignment horizontal="center"/>
    </xf>
    <xf numFmtId="0" fontId="53" fillId="4" borderId="4" xfId="0" applyFont="1" applyFill="1" applyBorder="1" applyAlignment="1">
      <alignment horizontal="center"/>
    </xf>
    <xf numFmtId="0" fontId="53" fillId="4" borderId="15" xfId="0" applyFont="1" applyFill="1" applyBorder="1" applyAlignment="1">
      <alignment horizontal="center"/>
    </xf>
    <xf numFmtId="0" fontId="53" fillId="4" borderId="16" xfId="0" applyFont="1" applyFill="1" applyBorder="1" applyAlignment="1">
      <alignment horizontal="center"/>
    </xf>
    <xf numFmtId="0" fontId="53" fillId="4" borderId="17" xfId="0" applyFont="1" applyFill="1" applyBorder="1" applyAlignment="1">
      <alignment horizontal="center"/>
    </xf>
    <xf numFmtId="0" fontId="26" fillId="0" borderId="0" xfId="1" applyFont="1" applyAlignment="1" applyProtection="1">
      <alignment horizontal="right"/>
      <protection locked="0"/>
    </xf>
    <xf numFmtId="0" fontId="26" fillId="0" borderId="0" xfId="1" quotePrefix="1" applyFont="1" applyAlignment="1" applyProtection="1">
      <alignment horizontal="right"/>
      <protection locked="0"/>
    </xf>
    <xf numFmtId="49" fontId="28" fillId="0" borderId="14" xfId="1" applyNumberFormat="1" applyFont="1" applyBorder="1" applyAlignment="1" applyProtection="1">
      <alignment horizontal="left"/>
      <protection locked="0"/>
    </xf>
    <xf numFmtId="49" fontId="28" fillId="0" borderId="0" xfId="1" applyNumberFormat="1" applyFont="1" applyAlignment="1" applyProtection="1">
      <alignment horizontal="left"/>
      <protection locked="0"/>
    </xf>
    <xf numFmtId="0" fontId="26" fillId="0" borderId="13" xfId="1" quotePrefix="1" applyFont="1" applyBorder="1" applyAlignment="1">
      <alignment horizontal="left" wrapText="1"/>
    </xf>
    <xf numFmtId="0" fontId="26" fillId="0" borderId="2" xfId="1" applyFont="1" applyBorder="1" applyAlignment="1">
      <alignment horizontal="left" wrapText="1"/>
    </xf>
    <xf numFmtId="0" fontId="26" fillId="0" borderId="18" xfId="1" applyFont="1" applyBorder="1" applyAlignment="1">
      <alignment horizontal="left" wrapText="1"/>
    </xf>
    <xf numFmtId="49" fontId="26" fillId="0" borderId="14" xfId="1" applyNumberFormat="1" applyFont="1" applyBorder="1" applyAlignment="1" applyProtection="1">
      <alignment horizontal="left"/>
      <protection locked="0"/>
    </xf>
    <xf numFmtId="49" fontId="26" fillId="0" borderId="0" xfId="1" applyNumberFormat="1" applyFont="1" applyAlignment="1" applyProtection="1">
      <alignment horizontal="left"/>
      <protection locked="0"/>
    </xf>
    <xf numFmtId="49" fontId="28" fillId="0" borderId="15" xfId="1" applyNumberFormat="1" applyFont="1" applyBorder="1" applyAlignment="1" applyProtection="1">
      <alignment horizontal="left"/>
      <protection locked="0"/>
    </xf>
    <xf numFmtId="49" fontId="28" fillId="0" borderId="16" xfId="1" applyNumberFormat="1" applyFont="1" applyBorder="1" applyAlignment="1" applyProtection="1">
      <alignment horizontal="left"/>
      <protection locked="0"/>
    </xf>
    <xf numFmtId="0" fontId="30" fillId="0" borderId="2" xfId="1" applyFont="1" applyBorder="1" applyAlignment="1" applyProtection="1">
      <alignment horizontal="left"/>
      <protection locked="0"/>
    </xf>
    <xf numFmtId="0" fontId="30" fillId="0" borderId="18" xfId="1" applyFont="1" applyBorder="1" applyAlignment="1" applyProtection="1">
      <alignment horizontal="left"/>
      <protection locked="0"/>
    </xf>
    <xf numFmtId="0" fontId="26" fillId="0" borderId="0" xfId="1" applyFont="1" applyAlignment="1" applyProtection="1">
      <alignment horizontal="center"/>
      <protection locked="0"/>
    </xf>
    <xf numFmtId="49" fontId="74" fillId="0" borderId="13" xfId="1" applyNumberFormat="1" applyFont="1" applyBorder="1" applyAlignment="1" applyProtection="1">
      <alignment horizontal="left"/>
      <protection locked="0"/>
    </xf>
    <xf numFmtId="49" fontId="74" fillId="0" borderId="2" xfId="1" applyNumberFormat="1" applyFont="1" applyBorder="1" applyAlignment="1" applyProtection="1">
      <alignment horizontal="left"/>
      <protection locked="0"/>
    </xf>
    <xf numFmtId="0" fontId="78" fillId="0" borderId="0" xfId="1" applyFont="1" applyAlignment="1" applyProtection="1">
      <alignment horizontal="left"/>
      <protection locked="0"/>
    </xf>
    <xf numFmtId="0" fontId="78" fillId="0" borderId="11" xfId="1" applyFont="1" applyBorder="1" applyAlignment="1" applyProtection="1">
      <alignment horizontal="left"/>
      <protection locked="0"/>
    </xf>
    <xf numFmtId="0" fontId="72" fillId="0" borderId="0" xfId="1" applyFont="1" applyAlignment="1" applyProtection="1">
      <alignment horizontal="left"/>
      <protection locked="0"/>
    </xf>
    <xf numFmtId="0" fontId="72" fillId="0" borderId="11" xfId="1" applyFont="1" applyBorder="1" applyAlignment="1" applyProtection="1">
      <alignment horizontal="left"/>
      <protection locked="0"/>
    </xf>
    <xf numFmtId="0" fontId="49" fillId="0" borderId="0" xfId="1" applyFont="1" applyAlignment="1">
      <alignment horizontal="center"/>
    </xf>
    <xf numFmtId="0" fontId="49" fillId="0" borderId="0" xfId="1" quotePrefix="1" applyFont="1" applyAlignment="1">
      <alignment horizontal="center"/>
    </xf>
    <xf numFmtId="0" fontId="49" fillId="0" borderId="11" xfId="1" quotePrefix="1" applyFont="1" applyBorder="1" applyAlignment="1">
      <alignment horizontal="center"/>
    </xf>
    <xf numFmtId="49" fontId="49" fillId="0" borderId="15" xfId="1" applyNumberFormat="1" applyFont="1" applyBorder="1" applyAlignment="1" applyProtection="1">
      <alignment horizontal="left"/>
      <protection locked="0"/>
    </xf>
    <xf numFmtId="49" fontId="49" fillId="0" borderId="17" xfId="1" applyNumberFormat="1" applyFont="1" applyBorder="1" applyAlignment="1" applyProtection="1">
      <alignment horizontal="left"/>
      <protection locked="0"/>
    </xf>
    <xf numFmtId="0" fontId="26" fillId="0" borderId="7" xfId="1" applyFont="1" applyBorder="1" applyAlignment="1" applyProtection="1">
      <alignment horizontal="left"/>
      <protection locked="0"/>
    </xf>
    <xf numFmtId="0" fontId="26" fillId="0" borderId="10" xfId="1" applyFont="1" applyBorder="1" applyAlignment="1" applyProtection="1">
      <alignment horizontal="left"/>
      <protection locked="0"/>
    </xf>
    <xf numFmtId="0" fontId="26" fillId="0" borderId="14" xfId="1" applyFont="1" applyBorder="1" applyAlignment="1" applyProtection="1">
      <alignment horizontal="left"/>
      <protection locked="0"/>
    </xf>
    <xf numFmtId="0" fontId="26" fillId="0" borderId="11" xfId="1" quotePrefix="1" applyFont="1" applyBorder="1" applyAlignment="1" applyProtection="1">
      <alignment horizontal="left"/>
      <protection locked="0"/>
    </xf>
    <xf numFmtId="0" fontId="26" fillId="0" borderId="13" xfId="1" applyFont="1" applyBorder="1" applyAlignment="1" applyProtection="1">
      <alignment horizontal="left"/>
      <protection locked="0"/>
    </xf>
    <xf numFmtId="0" fontId="26" fillId="0" borderId="18" xfId="1" quotePrefix="1" applyFont="1" applyBorder="1" applyAlignment="1" applyProtection="1">
      <alignment horizontal="left"/>
      <protection locked="0"/>
    </xf>
    <xf numFmtId="0" fontId="30" fillId="0" borderId="15" xfId="1" applyFont="1" applyBorder="1" applyAlignment="1" applyProtection="1">
      <alignment horizontal="left"/>
      <protection locked="0"/>
    </xf>
    <xf numFmtId="0" fontId="30" fillId="0" borderId="17" xfId="1" quotePrefix="1" applyFont="1" applyBorder="1" applyAlignment="1" applyProtection="1">
      <alignment horizontal="left"/>
      <protection locked="0"/>
    </xf>
    <xf numFmtId="0" fontId="26" fillId="0" borderId="7" xfId="1" applyFont="1" applyBorder="1" applyAlignment="1">
      <alignment horizontal="left"/>
    </xf>
    <xf numFmtId="0" fontId="26" fillId="0" borderId="10" xfId="1" quotePrefix="1" applyFont="1" applyBorder="1" applyAlignment="1">
      <alignment horizontal="left"/>
    </xf>
    <xf numFmtId="0" fontId="49" fillId="0" borderId="14" xfId="1" applyFont="1" applyBorder="1" applyAlignment="1" applyProtection="1">
      <alignment horizontal="left"/>
      <protection locked="0"/>
    </xf>
    <xf numFmtId="0" fontId="49" fillId="0" borderId="11" xfId="1" quotePrefix="1" applyFont="1" applyBorder="1" applyAlignment="1" applyProtection="1">
      <alignment horizontal="left"/>
      <protection locked="0"/>
    </xf>
    <xf numFmtId="0" fontId="45" fillId="0" borderId="0" xfId="1" quotePrefix="1" applyFont="1" applyAlignment="1">
      <alignment horizontal="left"/>
    </xf>
    <xf numFmtId="0" fontId="45" fillId="0" borderId="0" xfId="1" applyFont="1" applyAlignment="1">
      <alignment horizontal="center"/>
    </xf>
    <xf numFmtId="0" fontId="33" fillId="0" borderId="0" xfId="1" applyFont="1" applyAlignment="1">
      <alignment horizontal="center"/>
    </xf>
    <xf numFmtId="0" fontId="30" fillId="0" borderId="0" xfId="1" quotePrefix="1" applyFont="1" applyAlignment="1">
      <alignment horizontal="left"/>
    </xf>
    <xf numFmtId="0" fontId="30" fillId="0" borderId="0" xfId="1" applyFont="1" applyAlignment="1">
      <alignment horizontal="left"/>
    </xf>
    <xf numFmtId="0" fontId="26" fillId="0" borderId="0" xfId="1" applyFont="1" applyAlignment="1">
      <alignment horizontal="left"/>
    </xf>
    <xf numFmtId="49" fontId="30" fillId="0" borderId="0" xfId="1" applyNumberFormat="1" applyFont="1" applyAlignment="1">
      <alignment horizontal="center"/>
    </xf>
    <xf numFmtId="0" fontId="30" fillId="0" borderId="0" xfId="1" applyFont="1" applyAlignment="1">
      <alignment horizontal="center"/>
    </xf>
    <xf numFmtId="0" fontId="26" fillId="0" borderId="0" xfId="1" applyFont="1" applyAlignment="1">
      <alignment horizontal="center"/>
    </xf>
    <xf numFmtId="0" fontId="30" fillId="0" borderId="0" xfId="1" applyFont="1" applyAlignment="1" applyProtection="1">
      <alignment horizontal="left"/>
      <protection locked="0"/>
    </xf>
    <xf numFmtId="0" fontId="29" fillId="0" borderId="0" xfId="1" applyFont="1" applyAlignment="1" applyProtection="1">
      <alignment horizontal="left"/>
      <protection locked="0"/>
    </xf>
    <xf numFmtId="0" fontId="26" fillId="0" borderId="0" xfId="1" quotePrefix="1" applyFont="1" applyAlignment="1">
      <alignment horizontal="left"/>
    </xf>
    <xf numFmtId="0" fontId="26" fillId="0" borderId="0" xfId="1" applyFont="1" applyAlignment="1" applyProtection="1">
      <alignment horizontal="left"/>
      <protection locked="0"/>
    </xf>
    <xf numFmtId="0" fontId="26" fillId="0" borderId="0" xfId="1" quotePrefix="1" applyFont="1" applyAlignment="1" applyProtection="1">
      <alignment horizontal="left"/>
      <protection locked="0"/>
    </xf>
    <xf numFmtId="0" fontId="29" fillId="0" borderId="0" xfId="1" quotePrefix="1" applyFont="1" applyAlignment="1">
      <alignment horizontal="left" wrapText="1"/>
    </xf>
    <xf numFmtId="0" fontId="25" fillId="0" borderId="0" xfId="1" quotePrefix="1" applyFont="1" applyAlignment="1">
      <alignment horizontal="left" wrapText="1"/>
    </xf>
    <xf numFmtId="0" fontId="26" fillId="0" borderId="0" xfId="1" applyFont="1" applyAlignment="1" applyProtection="1">
      <alignment horizontal="left" vertical="top"/>
      <protection locked="0"/>
    </xf>
    <xf numFmtId="0" fontId="29" fillId="0" borderId="0" xfId="1" quotePrefix="1" applyFont="1" applyAlignment="1" applyProtection="1">
      <alignment horizontal="left"/>
      <protection locked="0"/>
    </xf>
    <xf numFmtId="0" fontId="18" fillId="5" borderId="35" xfId="2" applyFont="1" applyFill="1" applyBorder="1" applyAlignment="1">
      <alignment horizontal="center" wrapText="1"/>
    </xf>
    <xf numFmtId="0" fontId="18" fillId="2" borderId="4" xfId="2" applyFont="1" applyFill="1" applyBorder="1" applyAlignment="1">
      <alignment horizontal="center" wrapText="1"/>
    </xf>
    <xf numFmtId="0" fontId="18" fillId="5" borderId="30" xfId="2" applyFont="1" applyFill="1" applyBorder="1" applyAlignment="1">
      <alignment horizontal="center"/>
    </xf>
    <xf numFmtId="49" fontId="12" fillId="2" borderId="25" xfId="2" applyNumberFormat="1" applyFont="1" applyFill="1" applyBorder="1" applyAlignment="1">
      <alignment horizontal="center"/>
    </xf>
    <xf numFmtId="49" fontId="12" fillId="2" borderId="29" xfId="2" applyNumberFormat="1" applyFont="1" applyFill="1" applyBorder="1" applyAlignment="1">
      <alignment horizontal="center"/>
    </xf>
    <xf numFmtId="0" fontId="18" fillId="2" borderId="36" xfId="2" applyFont="1" applyFill="1" applyBorder="1" applyAlignment="1">
      <alignment horizontal="center" wrapText="1"/>
    </xf>
    <xf numFmtId="0" fontId="80" fillId="9" borderId="25" xfId="2" applyFont="1" applyFill="1" applyBorder="1" applyAlignment="1">
      <alignment horizontal="center" vertical="center" wrapText="1"/>
    </xf>
    <xf numFmtId="0" fontId="80" fillId="9" borderId="29" xfId="2" applyFont="1" applyFill="1" applyBorder="1" applyAlignment="1">
      <alignment horizontal="center" vertical="center" wrapText="1"/>
    </xf>
    <xf numFmtId="49" fontId="4" fillId="0" borderId="0" xfId="0" applyNumberFormat="1" applyFont="1" applyAlignment="1">
      <alignment horizontal="center"/>
    </xf>
    <xf numFmtId="166" fontId="0" fillId="0" borderId="0" xfId="0" applyNumberFormat="1" applyAlignment="1">
      <alignment horizontal="right" wrapText="1"/>
    </xf>
    <xf numFmtId="0" fontId="53" fillId="4" borderId="37" xfId="0" applyFont="1" applyFill="1" applyBorder="1" applyAlignment="1">
      <alignment horizontal="center"/>
    </xf>
    <xf numFmtId="0" fontId="53" fillId="4" borderId="38" xfId="0" applyFont="1" applyFill="1" applyBorder="1" applyAlignment="1">
      <alignment horizontal="center"/>
    </xf>
    <xf numFmtId="0" fontId="53" fillId="4" borderId="39" xfId="0" applyFont="1" applyFill="1" applyBorder="1" applyAlignment="1">
      <alignment horizontal="center"/>
    </xf>
    <xf numFmtId="0" fontId="18" fillId="2" borderId="6" xfId="2" applyFont="1" applyFill="1" applyBorder="1" applyAlignment="1">
      <alignment horizontal="center"/>
    </xf>
    <xf numFmtId="0" fontId="18" fillId="2" borderId="6" xfId="2" applyFont="1" applyFill="1" applyBorder="1" applyAlignment="1">
      <alignment horizontal="center" wrapText="1"/>
    </xf>
    <xf numFmtId="0" fontId="12" fillId="2" borderId="6" xfId="2" applyFont="1" applyFill="1" applyBorder="1" applyAlignment="1">
      <alignment horizontal="center"/>
    </xf>
    <xf numFmtId="0" fontId="11" fillId="2" borderId="1" xfId="2" applyFont="1" applyFill="1" applyBorder="1" applyAlignment="1">
      <alignment horizontal="left"/>
    </xf>
    <xf numFmtId="3" fontId="4" fillId="0" borderId="1" xfId="2" applyNumberFormat="1" applyFont="1" applyBorder="1" applyAlignment="1">
      <alignment horizontal="right" wrapText="1"/>
    </xf>
    <xf numFmtId="0" fontId="4" fillId="0" borderId="1" xfId="2" applyFont="1" applyBorder="1" applyAlignment="1">
      <alignment horizontal="center" vertical="center"/>
    </xf>
    <xf numFmtId="0" fontId="4" fillId="0" borderId="6" xfId="2" applyFont="1" applyBorder="1" applyAlignment="1">
      <alignment horizontal="center" vertical="center" wrapText="1"/>
    </xf>
  </cellXfs>
  <cellStyles count="5">
    <cellStyle name="Hypertextový odkaz" xfId="3" builtinId="8"/>
    <cellStyle name="Normální" xfId="0" builtinId="0"/>
    <cellStyle name="normální 2" xfId="4" xr:uid="{00000000-0005-0000-0000-000002000000}"/>
    <cellStyle name="normální_kupní smlouva - Subaru" xfId="1" xr:uid="{00000000-0005-0000-0000-000003000000}"/>
    <cellStyle name="normální_OBJFORM 0412" xfId="2" xr:uid="{00000000-0005-0000-0000-000004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1879600</xdr:colOff>
      <xdr:row>14</xdr:row>
      <xdr:rowOff>12700</xdr:rowOff>
    </xdr:from>
    <xdr:to>
      <xdr:col>2</xdr:col>
      <xdr:colOff>50800</xdr:colOff>
      <xdr:row>17</xdr:row>
      <xdr:rowOff>6350</xdr:rowOff>
    </xdr:to>
    <xdr:sp macro="" textlink="">
      <xdr:nvSpPr>
        <xdr:cNvPr id="2" name="Zaoblený obdélník 1">
          <a:extLst>
            <a:ext uri="{FF2B5EF4-FFF2-40B4-BE49-F238E27FC236}">
              <a16:creationId xmlns:a16="http://schemas.microsoft.com/office/drawing/2014/main" id="{00000000-0008-0000-0000-000002000000}"/>
            </a:ext>
          </a:extLst>
        </xdr:cNvPr>
        <xdr:cNvSpPr/>
      </xdr:nvSpPr>
      <xdr:spPr>
        <a:xfrm>
          <a:off x="1879600" y="3594100"/>
          <a:ext cx="847725" cy="384175"/>
        </a:xfrm>
        <a:prstGeom prst="roundRect">
          <a:avLst/>
        </a:prstGeom>
        <a:noFill/>
        <a:ln w="635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cs-CZ"/>
        </a:p>
      </xdr:txBody>
    </xdr:sp>
    <xdr:clientData/>
  </xdr:twoCellAnchor>
  <xdr:twoCellAnchor>
    <xdr:from>
      <xdr:col>1</xdr:col>
      <xdr:colOff>228600</xdr:colOff>
      <xdr:row>13</xdr:row>
      <xdr:rowOff>38100</xdr:rowOff>
    </xdr:from>
    <xdr:to>
      <xdr:col>1</xdr:col>
      <xdr:colOff>584200</xdr:colOff>
      <xdr:row>13</xdr:row>
      <xdr:rowOff>241300</xdr:rowOff>
    </xdr:to>
    <xdr:sp macro="" textlink="">
      <xdr:nvSpPr>
        <xdr:cNvPr id="3" name="Šipka dolů 2">
          <a:extLst>
            <a:ext uri="{FF2B5EF4-FFF2-40B4-BE49-F238E27FC236}">
              <a16:creationId xmlns:a16="http://schemas.microsoft.com/office/drawing/2014/main" id="{00000000-0008-0000-0000-000003000000}"/>
            </a:ext>
          </a:extLst>
        </xdr:cNvPr>
        <xdr:cNvSpPr/>
      </xdr:nvSpPr>
      <xdr:spPr>
        <a:xfrm>
          <a:off x="2162175" y="3352800"/>
          <a:ext cx="355600" cy="2032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cs-CZ"/>
        </a:p>
      </xdr:txBody>
    </xdr:sp>
    <xdr:clientData/>
  </xdr:twoCellAnchor>
  <xdr:twoCellAnchor>
    <xdr:from>
      <xdr:col>0</xdr:col>
      <xdr:colOff>1879600</xdr:colOff>
      <xdr:row>14</xdr:row>
      <xdr:rowOff>38100</xdr:rowOff>
    </xdr:from>
    <xdr:to>
      <xdr:col>2</xdr:col>
      <xdr:colOff>50800</xdr:colOff>
      <xdr:row>16</xdr:row>
      <xdr:rowOff>50800</xdr:rowOff>
    </xdr:to>
    <xdr:sp macro="" textlink="">
      <xdr:nvSpPr>
        <xdr:cNvPr id="4" name="Zaoblený obdélník 3">
          <a:extLst>
            <a:ext uri="{FF2B5EF4-FFF2-40B4-BE49-F238E27FC236}">
              <a16:creationId xmlns:a16="http://schemas.microsoft.com/office/drawing/2014/main" id="{00000000-0008-0000-0000-000004000000}"/>
            </a:ext>
          </a:extLst>
        </xdr:cNvPr>
        <xdr:cNvSpPr/>
      </xdr:nvSpPr>
      <xdr:spPr>
        <a:xfrm>
          <a:off x="1879600" y="3619500"/>
          <a:ext cx="847725" cy="336550"/>
        </a:xfrm>
        <a:prstGeom prst="roundRect">
          <a:avLst/>
        </a:prstGeom>
        <a:noFill/>
        <a:ln w="635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s-CZ" sz="1100"/>
        </a:p>
      </xdr:txBody>
    </xdr:sp>
    <xdr:clientData/>
  </xdr:twoCellAnchor>
  <xdr:twoCellAnchor>
    <xdr:from>
      <xdr:col>1</xdr:col>
      <xdr:colOff>228600</xdr:colOff>
      <xdr:row>13</xdr:row>
      <xdr:rowOff>38100</xdr:rowOff>
    </xdr:from>
    <xdr:to>
      <xdr:col>1</xdr:col>
      <xdr:colOff>584200</xdr:colOff>
      <xdr:row>13</xdr:row>
      <xdr:rowOff>241300</xdr:rowOff>
    </xdr:to>
    <xdr:sp macro="" textlink="">
      <xdr:nvSpPr>
        <xdr:cNvPr id="5" name="Šipka dolů 4">
          <a:extLst>
            <a:ext uri="{FF2B5EF4-FFF2-40B4-BE49-F238E27FC236}">
              <a16:creationId xmlns:a16="http://schemas.microsoft.com/office/drawing/2014/main" id="{00000000-0008-0000-0000-000005000000}"/>
            </a:ext>
          </a:extLst>
        </xdr:cNvPr>
        <xdr:cNvSpPr/>
      </xdr:nvSpPr>
      <xdr:spPr>
        <a:xfrm>
          <a:off x="2162175" y="3352800"/>
          <a:ext cx="355600" cy="2032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s-CZ" sz="1100"/>
        </a:p>
      </xdr:txBody>
    </xdr:sp>
    <xdr:clientData/>
  </xdr:twoCellAnchor>
  <xdr:twoCellAnchor>
    <xdr:from>
      <xdr:col>11</xdr:col>
      <xdr:colOff>76200</xdr:colOff>
      <xdr:row>1</xdr:row>
      <xdr:rowOff>228600</xdr:rowOff>
    </xdr:from>
    <xdr:to>
      <xdr:col>14</xdr:col>
      <xdr:colOff>292100</xdr:colOff>
      <xdr:row>44</xdr:row>
      <xdr:rowOff>177800</xdr:rowOff>
    </xdr:to>
    <xdr:sp macro="" textlink="">
      <xdr:nvSpPr>
        <xdr:cNvPr id="6" name="TextovéPole 5">
          <a:extLst>
            <a:ext uri="{FF2B5EF4-FFF2-40B4-BE49-F238E27FC236}">
              <a16:creationId xmlns:a16="http://schemas.microsoft.com/office/drawing/2014/main" id="{00000000-0008-0000-0000-000006000000}"/>
            </a:ext>
          </a:extLst>
        </xdr:cNvPr>
        <xdr:cNvSpPr txBox="1"/>
      </xdr:nvSpPr>
      <xdr:spPr>
        <a:xfrm>
          <a:off x="9029700" y="523875"/>
          <a:ext cx="2044700" cy="1076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cs-CZ" sz="2000">
              <a:solidFill>
                <a:srgbClr val="FF0000"/>
              </a:solidFill>
            </a:rPr>
            <a:t>toto je základní list </a:t>
          </a:r>
          <a:r>
            <a:rPr lang="cs-CZ" sz="2000" b="1">
              <a:solidFill>
                <a:srgbClr val="FF0000"/>
              </a:solidFill>
            </a:rPr>
            <a:t>AUTA</a:t>
          </a:r>
        </a:p>
        <a:p>
          <a:endParaRPr lang="cs-CZ" sz="2000">
            <a:solidFill>
              <a:srgbClr val="FF0000"/>
            </a:solidFill>
          </a:endParaRPr>
        </a:p>
        <a:p>
          <a:r>
            <a:rPr lang="cs-CZ" sz="2000">
              <a:solidFill>
                <a:srgbClr val="FF0000"/>
              </a:solidFill>
            </a:rPr>
            <a:t>ZDE prodejce vyplňuje nažloutlá</a:t>
          </a:r>
          <a:r>
            <a:rPr lang="cs-CZ" sz="2000" baseline="0">
              <a:solidFill>
                <a:srgbClr val="FF0000"/>
              </a:solidFill>
            </a:rPr>
            <a:t> pole </a:t>
          </a:r>
        </a:p>
        <a:p>
          <a:endParaRPr lang="cs-CZ" sz="2000" baseline="0">
            <a:solidFill>
              <a:srgbClr val="FF0000"/>
            </a:solidFill>
          </a:endParaRPr>
        </a:p>
        <a:p>
          <a:r>
            <a:rPr lang="cs-CZ" sz="2000" baseline="0">
              <a:solidFill>
                <a:srgbClr val="FF0000"/>
              </a:solidFill>
            </a:rPr>
            <a:t>Automatické vyplnění polí o autě:</a:t>
          </a:r>
        </a:p>
        <a:p>
          <a:r>
            <a:rPr lang="cs-CZ" sz="2000" baseline="0">
              <a:solidFill>
                <a:srgbClr val="FF0000"/>
              </a:solidFill>
            </a:rPr>
            <a:t>na listu "modely..." zkopíruj od vybraného modelu sloupce A-D  a tyto údaje vlož na tento list do vkládacího bodu B14</a:t>
          </a:r>
        </a:p>
        <a:p>
          <a:r>
            <a:rPr lang="cs-CZ" sz="2000" baseline="0">
              <a:solidFill>
                <a:srgbClr val="FF0000"/>
              </a:solidFill>
            </a:rPr>
            <a:t>K tomu doplň barvu (kód i slovy). </a:t>
          </a:r>
        </a:p>
        <a:p>
          <a:endParaRPr lang="cs-CZ" sz="2000" baseline="0">
            <a:solidFill>
              <a:srgbClr val="FF0000"/>
            </a:solidFill>
          </a:endParaRPr>
        </a:p>
        <a:p>
          <a:r>
            <a:rPr lang="cs-CZ" sz="2000" baseline="0">
              <a:solidFill>
                <a:srgbClr val="FF0000"/>
              </a:solidFill>
            </a:rPr>
            <a:t>U interiéru jsou někdy 2 kódy - nutno zvolit jen 1</a:t>
          </a:r>
        </a:p>
        <a:p>
          <a:endParaRPr lang="cs-CZ" sz="2000" baseline="0">
            <a:solidFill>
              <a:srgbClr val="FF0000"/>
            </a:solidFill>
          </a:endParaRPr>
        </a:p>
        <a:p>
          <a:r>
            <a:rPr lang="cs-CZ" sz="2000" baseline="0">
              <a:solidFill>
                <a:srgbClr val="FF0000"/>
              </a:solidFill>
            </a:rPr>
            <a:t>Modrá pole vyplňuje importér</a:t>
          </a:r>
          <a:endParaRPr lang="cs-CZ" sz="2000">
            <a:solidFill>
              <a:srgbClr val="FF0000"/>
            </a:solidFill>
          </a:endParaRPr>
        </a:p>
        <a:p>
          <a:endParaRPr lang="cs-CZ" sz="1800">
            <a:solidFill>
              <a:srgbClr val="FF0000"/>
            </a:solidFill>
          </a:endParaRPr>
        </a:p>
        <a:p>
          <a:r>
            <a:rPr lang="cs-CZ" sz="1400">
              <a:solidFill>
                <a:srgbClr val="0070C0"/>
              </a:solidFill>
            </a:rPr>
            <a:t>tato info se netiskne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381000</xdr:colOff>
      <xdr:row>0</xdr:row>
      <xdr:rowOff>38100</xdr:rowOff>
    </xdr:from>
    <xdr:to>
      <xdr:col>7</xdr:col>
      <xdr:colOff>1016000</xdr:colOff>
      <xdr:row>1</xdr:row>
      <xdr:rowOff>257175</xdr:rowOff>
    </xdr:to>
    <xdr:pic>
      <xdr:nvPicPr>
        <xdr:cNvPr id="3073" name="Obrázek 2" descr="3D_TypeH_C.jpg">
          <a:extLst>
            <a:ext uri="{FF2B5EF4-FFF2-40B4-BE49-F238E27FC236}">
              <a16:creationId xmlns:a16="http://schemas.microsoft.com/office/drawing/2014/main" id="{00000000-0008-0000-0600-0000010C0000}"/>
            </a:ext>
          </a:extLst>
        </xdr:cNvPr>
        <xdr:cNvPicPr>
          <a:picLocks noChangeAspect="1"/>
        </xdr:cNvPicPr>
      </xdr:nvPicPr>
      <xdr:blipFill>
        <a:blip xmlns:r="http://schemas.openxmlformats.org/officeDocument/2006/relationships" r:embed="rId1" cstate="print"/>
        <a:srcRect l="8392" t="20622" r="8392" b="24747"/>
        <a:stretch>
          <a:fillRect/>
        </a:stretch>
      </xdr:blipFill>
      <xdr:spPr bwMode="auto">
        <a:xfrm>
          <a:off x="5905500" y="38100"/>
          <a:ext cx="1905000" cy="514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333375</xdr:colOff>
      <xdr:row>0</xdr:row>
      <xdr:rowOff>38100</xdr:rowOff>
    </xdr:from>
    <xdr:to>
      <xdr:col>7</xdr:col>
      <xdr:colOff>1457325</xdr:colOff>
      <xdr:row>1</xdr:row>
      <xdr:rowOff>257175</xdr:rowOff>
    </xdr:to>
    <xdr:pic>
      <xdr:nvPicPr>
        <xdr:cNvPr id="4097" name="Obrázek 3" descr="3D_TypeH_C.jpg">
          <a:extLst>
            <a:ext uri="{FF2B5EF4-FFF2-40B4-BE49-F238E27FC236}">
              <a16:creationId xmlns:a16="http://schemas.microsoft.com/office/drawing/2014/main" id="{00000000-0008-0000-0700-000001100000}"/>
            </a:ext>
          </a:extLst>
        </xdr:cNvPr>
        <xdr:cNvPicPr>
          <a:picLocks noChangeAspect="1"/>
        </xdr:cNvPicPr>
      </xdr:nvPicPr>
      <xdr:blipFill>
        <a:blip xmlns:r="http://schemas.openxmlformats.org/officeDocument/2006/relationships" r:embed="rId1" cstate="print"/>
        <a:srcRect l="8392" t="20622" r="8392" b="24747"/>
        <a:stretch>
          <a:fillRect/>
        </a:stretch>
      </xdr:blipFill>
      <xdr:spPr bwMode="auto">
        <a:xfrm>
          <a:off x="6248400" y="38100"/>
          <a:ext cx="1905000" cy="514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371475</xdr:colOff>
      <xdr:row>0</xdr:row>
      <xdr:rowOff>28575</xdr:rowOff>
    </xdr:from>
    <xdr:to>
      <xdr:col>7</xdr:col>
      <xdr:colOff>1162050</xdr:colOff>
      <xdr:row>1</xdr:row>
      <xdr:rowOff>247650</xdr:rowOff>
    </xdr:to>
    <xdr:pic>
      <xdr:nvPicPr>
        <xdr:cNvPr id="5121" name="Obrázek 2" descr="3D_TypeH_C.jpg">
          <a:extLst>
            <a:ext uri="{FF2B5EF4-FFF2-40B4-BE49-F238E27FC236}">
              <a16:creationId xmlns:a16="http://schemas.microsoft.com/office/drawing/2014/main" id="{00000000-0008-0000-0800-000001140000}"/>
            </a:ext>
          </a:extLst>
        </xdr:cNvPr>
        <xdr:cNvPicPr>
          <a:picLocks noChangeAspect="1"/>
        </xdr:cNvPicPr>
      </xdr:nvPicPr>
      <xdr:blipFill>
        <a:blip xmlns:r="http://schemas.openxmlformats.org/officeDocument/2006/relationships" r:embed="rId1" cstate="print"/>
        <a:srcRect l="8392" t="20622" r="8392" b="24747"/>
        <a:stretch>
          <a:fillRect/>
        </a:stretch>
      </xdr:blipFill>
      <xdr:spPr bwMode="auto">
        <a:xfrm>
          <a:off x="6219825" y="28575"/>
          <a:ext cx="1905000" cy="514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333375</xdr:colOff>
      <xdr:row>0</xdr:row>
      <xdr:rowOff>66675</xdr:rowOff>
    </xdr:from>
    <xdr:to>
      <xdr:col>7</xdr:col>
      <xdr:colOff>1123950</xdr:colOff>
      <xdr:row>1</xdr:row>
      <xdr:rowOff>285750</xdr:rowOff>
    </xdr:to>
    <xdr:pic>
      <xdr:nvPicPr>
        <xdr:cNvPr id="6145" name="Obrázek 2" descr="3D_TypeH_C.jpg">
          <a:extLst>
            <a:ext uri="{FF2B5EF4-FFF2-40B4-BE49-F238E27FC236}">
              <a16:creationId xmlns:a16="http://schemas.microsoft.com/office/drawing/2014/main" id="{00000000-0008-0000-0900-000001180000}"/>
            </a:ext>
          </a:extLst>
        </xdr:cNvPr>
        <xdr:cNvPicPr>
          <a:picLocks noChangeAspect="1"/>
        </xdr:cNvPicPr>
      </xdr:nvPicPr>
      <xdr:blipFill>
        <a:blip xmlns:r="http://schemas.openxmlformats.org/officeDocument/2006/relationships" r:embed="rId1" cstate="print"/>
        <a:srcRect l="8392" t="20622" r="8392" b="24747"/>
        <a:stretch>
          <a:fillRect/>
        </a:stretch>
      </xdr:blipFill>
      <xdr:spPr bwMode="auto">
        <a:xfrm>
          <a:off x="6181725" y="66675"/>
          <a:ext cx="1905000" cy="514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
  <sheetViews>
    <sheetView zoomScale="75" workbookViewId="0">
      <selection activeCell="B17" sqref="B17"/>
    </sheetView>
  </sheetViews>
  <sheetFormatPr defaultColWidth="9.140625" defaultRowHeight="12.75" x14ac:dyDescent="0.2"/>
  <cols>
    <col min="1" max="1" width="29" customWidth="1"/>
    <col min="2" max="3" width="11.140625" customWidth="1"/>
    <col min="4" max="4" width="11" customWidth="1"/>
    <col min="5" max="5" width="2.85546875" customWidth="1"/>
    <col min="6" max="6" width="11.85546875" customWidth="1"/>
    <col min="7" max="10" width="11.5703125" customWidth="1"/>
    <col min="11" max="11" width="11" customWidth="1"/>
  </cols>
  <sheetData>
    <row r="1" spans="1:11" ht="23.25" customHeight="1" x14ac:dyDescent="0.4">
      <c r="A1" s="27" t="s">
        <v>68</v>
      </c>
      <c r="B1" s="27"/>
      <c r="C1" s="28"/>
      <c r="D1" s="28"/>
      <c r="E1" s="28"/>
      <c r="F1" s="37" t="s">
        <v>55</v>
      </c>
      <c r="G1" s="407" t="s">
        <v>156</v>
      </c>
      <c r="H1" s="407"/>
      <c r="I1" s="407"/>
      <c r="J1" s="407"/>
      <c r="K1" s="29"/>
    </row>
    <row r="2" spans="1:11" ht="37.5" customHeight="1" x14ac:dyDescent="0.5">
      <c r="A2" s="30" t="s">
        <v>127</v>
      </c>
      <c r="B2" s="54"/>
      <c r="C2" s="54"/>
      <c r="D2" s="54"/>
      <c r="E2" s="28"/>
      <c r="F2" s="208" t="s">
        <v>227</v>
      </c>
      <c r="G2" s="408"/>
      <c r="H2" s="409"/>
      <c r="I2" s="409"/>
      <c r="J2" s="410"/>
      <c r="K2" s="29"/>
    </row>
    <row r="3" spans="1:11" ht="26.25" x14ac:dyDescent="0.4">
      <c r="A3" s="209" t="s">
        <v>18</v>
      </c>
      <c r="B3" s="31"/>
      <c r="C3" s="28"/>
      <c r="D3" s="28"/>
      <c r="E3" s="28"/>
      <c r="F3" s="37" t="s">
        <v>12</v>
      </c>
      <c r="G3" s="411"/>
      <c r="H3" s="412"/>
      <c r="I3" s="412"/>
      <c r="J3" s="413"/>
      <c r="K3" s="29"/>
    </row>
    <row r="4" spans="1:11" ht="26.25" x14ac:dyDescent="0.4">
      <c r="A4" s="414" t="str">
        <f>B16</f>
        <v>OUTBACK 2.5i-L ES Active Lineartronic</v>
      </c>
      <c r="B4" s="415"/>
      <c r="C4" s="415"/>
      <c r="D4" s="416"/>
      <c r="E4" s="28"/>
      <c r="F4" s="43" t="s">
        <v>58</v>
      </c>
      <c r="G4" s="417"/>
      <c r="H4" s="417"/>
      <c r="I4" s="417"/>
      <c r="J4" s="417"/>
      <c r="K4" s="29"/>
    </row>
    <row r="5" spans="1:11" ht="19.5" customHeight="1" x14ac:dyDescent="0.4">
      <c r="A5" s="30" t="s">
        <v>9</v>
      </c>
      <c r="B5" s="35" t="s">
        <v>10</v>
      </c>
      <c r="C5" s="35" t="s">
        <v>140</v>
      </c>
      <c r="D5" s="35" t="s">
        <v>1</v>
      </c>
      <c r="E5" s="35" t="s">
        <v>11</v>
      </c>
      <c r="F5" s="32" t="s">
        <v>2</v>
      </c>
      <c r="H5" s="406"/>
      <c r="I5" s="406"/>
      <c r="J5" s="406"/>
      <c r="K5" s="29"/>
    </row>
    <row r="6" spans="1:11" ht="31.5" customHeight="1" x14ac:dyDescent="0.4">
      <c r="A6" s="84" t="str">
        <f>C16</f>
        <v>21OBKS25CRA</v>
      </c>
      <c r="B6" s="63" t="str">
        <f>D16</f>
        <v>TRE</v>
      </c>
      <c r="C6" s="63" t="s">
        <v>184</v>
      </c>
      <c r="D6" s="227" t="s">
        <v>232</v>
      </c>
      <c r="E6" s="33"/>
      <c r="F6" s="277" t="s">
        <v>288</v>
      </c>
      <c r="G6" s="257"/>
      <c r="H6" s="419"/>
      <c r="I6" s="419"/>
      <c r="J6" s="419"/>
      <c r="K6" s="29"/>
    </row>
    <row r="7" spans="1:11" ht="39" customHeight="1" x14ac:dyDescent="0.4">
      <c r="A7" s="229" t="s">
        <v>188</v>
      </c>
      <c r="B7" s="228"/>
      <c r="C7" s="228"/>
      <c r="D7" s="231" t="s">
        <v>187</v>
      </c>
      <c r="E7" s="230"/>
      <c r="F7" s="256"/>
      <c r="H7" s="226"/>
      <c r="I7" s="226"/>
      <c r="J7" s="226"/>
      <c r="K7" s="29"/>
    </row>
    <row r="8" spans="1:11" ht="23.25" customHeight="1" x14ac:dyDescent="0.4">
      <c r="A8" s="31" t="s">
        <v>166</v>
      </c>
      <c r="B8" s="420"/>
      <c r="C8" s="420"/>
      <c r="E8" s="35"/>
      <c r="H8" s="34"/>
      <c r="I8" s="34"/>
      <c r="J8" s="38"/>
      <c r="K8" s="29"/>
    </row>
    <row r="9" spans="1:11" ht="20.25" customHeight="1" x14ac:dyDescent="0.25">
      <c r="A9" s="421" t="s">
        <v>189</v>
      </c>
      <c r="B9" s="422"/>
      <c r="C9" s="422"/>
      <c r="D9" s="423"/>
      <c r="E9" s="35"/>
      <c r="F9" s="36"/>
      <c r="G9" s="37" t="s">
        <v>155</v>
      </c>
      <c r="I9" s="424"/>
      <c r="J9" s="425"/>
    </row>
    <row r="10" spans="1:11" ht="20.25" customHeight="1" x14ac:dyDescent="0.4">
      <c r="A10" s="421" t="s">
        <v>190</v>
      </c>
      <c r="B10" s="426"/>
      <c r="C10" s="426"/>
      <c r="D10" s="427"/>
      <c r="E10" s="35"/>
      <c r="F10" s="36"/>
      <c r="H10" s="39" t="s">
        <v>54</v>
      </c>
      <c r="J10" s="210"/>
      <c r="K10" s="29"/>
    </row>
    <row r="11" spans="1:11" ht="20.25" customHeight="1" x14ac:dyDescent="0.4">
      <c r="A11" s="421" t="s">
        <v>191</v>
      </c>
      <c r="B11" s="422"/>
      <c r="C11" s="422"/>
      <c r="D11" s="423"/>
      <c r="E11" s="29"/>
      <c r="H11" s="39" t="s">
        <v>154</v>
      </c>
      <c r="J11" s="254"/>
      <c r="K11" s="29"/>
    </row>
    <row r="12" spans="1:11" ht="20.25" customHeight="1" x14ac:dyDescent="0.4">
      <c r="A12" s="232" t="s">
        <v>192</v>
      </c>
      <c r="B12" s="233"/>
      <c r="C12" s="233"/>
      <c r="D12" s="234"/>
      <c r="E12" s="29"/>
      <c r="H12" s="39" t="s">
        <v>157</v>
      </c>
      <c r="J12" s="211"/>
      <c r="K12" s="29"/>
    </row>
    <row r="13" spans="1:11" ht="21" customHeight="1" x14ac:dyDescent="0.3">
      <c r="A13" s="232" t="s">
        <v>193</v>
      </c>
      <c r="B13" s="233"/>
      <c r="C13" s="233"/>
      <c r="D13" s="234"/>
      <c r="E13" s="47"/>
      <c r="H13" s="39"/>
      <c r="I13" s="39"/>
      <c r="J13" s="255"/>
    </row>
    <row r="14" spans="1:11" ht="21" customHeight="1" x14ac:dyDescent="0.2">
      <c r="A14" s="212"/>
      <c r="B14" s="213"/>
      <c r="C14" s="47"/>
      <c r="D14" s="47"/>
      <c r="E14" s="47"/>
      <c r="F14" s="36"/>
      <c r="H14" s="235"/>
      <c r="I14" s="428"/>
      <c r="J14" s="428"/>
    </row>
    <row r="15" spans="1:11" ht="8.25" customHeight="1" thickBot="1" x14ac:dyDescent="0.25">
      <c r="A15" s="214"/>
      <c r="B15" s="214"/>
    </row>
    <row r="16" spans="1:11" ht="17.25" customHeight="1" x14ac:dyDescent="0.3">
      <c r="A16" s="215" t="s">
        <v>169</v>
      </c>
      <c r="B16" s="322" t="s">
        <v>289</v>
      </c>
      <c r="C16" s="321" t="s">
        <v>287</v>
      </c>
      <c r="D16" s="88" t="s">
        <v>8</v>
      </c>
      <c r="E16" s="320" t="s">
        <v>184</v>
      </c>
      <c r="F16" s="216">
        <v>0</v>
      </c>
    </row>
    <row r="17" spans="1:11" ht="5.25" customHeight="1" x14ac:dyDescent="0.25">
      <c r="A17" s="215"/>
      <c r="B17" s="214"/>
    </row>
    <row r="18" spans="1:11" ht="42.75" customHeight="1" thickBot="1" x14ac:dyDescent="0.45">
      <c r="A18" s="217" t="s">
        <v>159</v>
      </c>
      <c r="B18" s="59"/>
      <c r="C18" s="58"/>
      <c r="D18" s="58"/>
      <c r="E18" s="58"/>
      <c r="F18" s="60"/>
      <c r="G18" s="61"/>
      <c r="H18" s="61"/>
      <c r="I18" s="61"/>
      <c r="J18" s="61"/>
      <c r="K18" s="29"/>
    </row>
    <row r="19" spans="1:11" ht="6" customHeight="1" thickTop="1" x14ac:dyDescent="0.4">
      <c r="A19" s="30"/>
      <c r="B19" s="44"/>
      <c r="C19" s="44"/>
      <c r="D19" s="44"/>
      <c r="E19" s="45"/>
      <c r="F19" s="44"/>
      <c r="J19" s="46"/>
      <c r="K19" s="29"/>
    </row>
    <row r="20" spans="1:11" ht="6" customHeight="1" x14ac:dyDescent="0.2">
      <c r="A20" s="30"/>
      <c r="B20" s="44"/>
      <c r="C20" s="44"/>
      <c r="D20" s="44"/>
      <c r="E20" s="45"/>
      <c r="F20" s="44"/>
      <c r="J20" s="46"/>
    </row>
    <row r="21" spans="1:11" ht="16.5" customHeight="1" x14ac:dyDescent="0.25">
      <c r="A21" s="267"/>
      <c r="H21" s="268"/>
      <c r="I21" s="37"/>
    </row>
    <row r="22" spans="1:11" ht="23.25" customHeight="1" x14ac:dyDescent="0.25">
      <c r="A22" s="269"/>
      <c r="B22" s="429"/>
      <c r="C22" s="430"/>
      <c r="D22" s="218"/>
      <c r="E22" s="261"/>
      <c r="F22" s="431"/>
      <c r="G22" s="431"/>
      <c r="H22" s="432"/>
      <c r="I22" s="432"/>
      <c r="J22" s="432"/>
    </row>
    <row r="23" spans="1:11" ht="30" customHeight="1" x14ac:dyDescent="0.2"/>
    <row r="24" spans="1:11" ht="30" customHeight="1" x14ac:dyDescent="0.2">
      <c r="A24" s="46"/>
      <c r="B24" s="428"/>
      <c r="C24" s="428"/>
      <c r="D24" s="259"/>
      <c r="E24" s="261"/>
      <c r="G24" s="270"/>
      <c r="H24" s="271"/>
      <c r="I24" s="271"/>
      <c r="J24" s="271"/>
    </row>
    <row r="25" spans="1:11" ht="26.25" x14ac:dyDescent="0.4">
      <c r="A25" s="30"/>
      <c r="B25" s="44"/>
      <c r="C25" s="44"/>
      <c r="D25" s="44"/>
      <c r="E25" s="45"/>
      <c r="F25" s="44"/>
      <c r="J25" s="46"/>
      <c r="K25" s="219"/>
    </row>
    <row r="26" spans="1:11" ht="31.5" customHeight="1" x14ac:dyDescent="0.2"/>
    <row r="27" spans="1:11" x14ac:dyDescent="0.2">
      <c r="G27" s="272"/>
    </row>
    <row r="28" spans="1:11" ht="44.25" x14ac:dyDescent="0.55000000000000004">
      <c r="B28" s="262"/>
      <c r="C28" s="262"/>
      <c r="D28" s="262"/>
      <c r="E28" s="262"/>
      <c r="F28" s="418"/>
      <c r="G28" s="418"/>
      <c r="H28" s="418"/>
      <c r="I28" s="418"/>
      <c r="J28" s="418"/>
    </row>
    <row r="29" spans="1:11" ht="44.25" x14ac:dyDescent="0.55000000000000004">
      <c r="A29" s="418"/>
      <c r="B29" s="418"/>
      <c r="C29" s="418"/>
      <c r="D29" s="263"/>
      <c r="E29" s="262"/>
      <c r="F29" s="418"/>
      <c r="G29" s="418"/>
      <c r="H29" s="418"/>
      <c r="I29" s="418"/>
      <c r="J29" s="418"/>
    </row>
    <row r="30" spans="1:11" ht="44.25" x14ac:dyDescent="0.55000000000000004">
      <c r="A30" s="434"/>
      <c r="B30" s="434"/>
      <c r="C30" s="434"/>
      <c r="D30" s="262"/>
      <c r="E30" s="264"/>
      <c r="F30" s="273"/>
      <c r="G30" s="435"/>
      <c r="H30" s="435"/>
      <c r="I30" s="435"/>
      <c r="J30" s="435"/>
    </row>
    <row r="31" spans="1:11" ht="44.25" x14ac:dyDescent="0.55000000000000004">
      <c r="A31" s="434"/>
      <c r="B31" s="434"/>
      <c r="C31" s="434"/>
      <c r="D31" s="262"/>
      <c r="E31" s="264"/>
      <c r="F31" s="435"/>
      <c r="G31" s="435"/>
      <c r="H31" s="435"/>
      <c r="I31" s="435"/>
      <c r="J31" s="435"/>
    </row>
    <row r="32" spans="1:11" ht="25.5" x14ac:dyDescent="0.35">
      <c r="A32" s="436"/>
      <c r="B32" s="436"/>
      <c r="C32" s="436"/>
      <c r="D32" s="265"/>
      <c r="F32" s="418"/>
      <c r="G32" s="418"/>
      <c r="H32" s="418"/>
      <c r="I32" s="418"/>
      <c r="J32" s="418"/>
    </row>
    <row r="35" spans="1:10" ht="25.5" x14ac:dyDescent="0.35">
      <c r="A35" s="274"/>
      <c r="F35" s="46"/>
      <c r="G35" s="46"/>
    </row>
    <row r="36" spans="1:10" ht="12.75" customHeight="1" x14ac:dyDescent="0.2">
      <c r="F36" s="437"/>
      <c r="G36" s="438"/>
      <c r="H36" s="438"/>
      <c r="I36" s="438"/>
      <c r="J36" s="438"/>
    </row>
    <row r="37" spans="1:10" ht="15.75" customHeight="1" x14ac:dyDescent="0.25">
      <c r="A37" s="275"/>
      <c r="D37" s="46"/>
      <c r="F37" s="437"/>
      <c r="G37" s="438"/>
      <c r="H37" s="438"/>
      <c r="I37" s="438"/>
      <c r="J37" s="438"/>
    </row>
    <row r="38" spans="1:10" ht="15" x14ac:dyDescent="0.2">
      <c r="F38" s="46"/>
    </row>
    <row r="39" spans="1:10" ht="12.75" customHeight="1" x14ac:dyDescent="0.2">
      <c r="A39" s="439"/>
      <c r="C39" s="439"/>
      <c r="F39" s="440"/>
      <c r="G39" s="440"/>
      <c r="H39" s="440"/>
      <c r="I39" s="440"/>
      <c r="J39" s="440"/>
    </row>
    <row r="40" spans="1:10" ht="12.75" customHeight="1" x14ac:dyDescent="0.2">
      <c r="A40" s="439"/>
      <c r="C40" s="439"/>
      <c r="F40" s="440"/>
      <c r="G40" s="440"/>
      <c r="H40" s="440"/>
      <c r="I40" s="440"/>
      <c r="J40" s="440"/>
    </row>
    <row r="42" spans="1:10" ht="18" x14ac:dyDescent="0.25">
      <c r="A42" s="46"/>
      <c r="F42" s="433"/>
      <c r="G42" s="433"/>
      <c r="H42" s="433"/>
      <c r="I42" s="433"/>
      <c r="J42" s="433"/>
    </row>
    <row r="43" spans="1:10" ht="15" x14ac:dyDescent="0.2">
      <c r="B43" s="46"/>
      <c r="C43" s="46"/>
      <c r="D43" s="46"/>
      <c r="E43" s="16"/>
      <c r="F43" s="16"/>
      <c r="G43" s="16"/>
      <c r="H43" s="46"/>
      <c r="I43" s="23"/>
      <c r="J43" s="46"/>
    </row>
    <row r="44" spans="1:10" ht="15" x14ac:dyDescent="0.2">
      <c r="A44" s="441"/>
      <c r="B44" s="46"/>
      <c r="C44" s="46"/>
      <c r="E44" s="18"/>
      <c r="F44" s="260"/>
      <c r="G44" s="260"/>
      <c r="H44" s="260"/>
      <c r="I44" s="405"/>
      <c r="J44" s="405"/>
    </row>
    <row r="45" spans="1:10" ht="15" x14ac:dyDescent="0.2">
      <c r="A45" s="441"/>
      <c r="B45" s="46"/>
      <c r="D45" s="46"/>
      <c r="E45" s="18"/>
      <c r="F45" s="260"/>
      <c r="G45" s="260"/>
      <c r="H45" s="260"/>
      <c r="I45" s="405"/>
      <c r="J45" s="405"/>
    </row>
    <row r="46" spans="1:10" ht="15" x14ac:dyDescent="0.2">
      <c r="A46" s="442"/>
      <c r="B46" s="442"/>
      <c r="C46" s="442"/>
      <c r="D46" s="442"/>
      <c r="E46" s="18"/>
      <c r="F46" s="260"/>
      <c r="G46" s="260"/>
      <c r="H46" s="260"/>
      <c r="I46" s="405"/>
      <c r="J46" s="405"/>
    </row>
    <row r="47" spans="1:10" ht="15" x14ac:dyDescent="0.2">
      <c r="A47" s="442"/>
      <c r="B47" s="442"/>
      <c r="C47" s="442"/>
      <c r="D47" s="442"/>
      <c r="E47" s="18"/>
      <c r="F47" s="260"/>
      <c r="G47" s="260"/>
      <c r="H47" s="260"/>
      <c r="I47" s="405"/>
      <c r="J47" s="405"/>
    </row>
    <row r="48" spans="1:10" ht="15" x14ac:dyDescent="0.2">
      <c r="B48" s="443"/>
      <c r="C48" s="443"/>
      <c r="D48" s="443"/>
      <c r="E48" s="18"/>
      <c r="F48" s="260"/>
      <c r="G48" s="260"/>
      <c r="H48" s="260"/>
      <c r="I48" s="405"/>
      <c r="J48" s="405"/>
    </row>
    <row r="49" spans="1:10" ht="15" x14ac:dyDescent="0.2">
      <c r="A49" s="25"/>
      <c r="B49" s="443"/>
      <c r="C49" s="443"/>
      <c r="D49" s="443"/>
      <c r="E49" s="18"/>
      <c r="F49" s="260"/>
      <c r="G49" s="260"/>
      <c r="H49" s="260"/>
      <c r="I49" s="405"/>
      <c r="J49" s="405"/>
    </row>
    <row r="50" spans="1:10" ht="15" x14ac:dyDescent="0.2">
      <c r="A50" s="444"/>
      <c r="B50" s="445"/>
      <c r="C50" s="442"/>
      <c r="D50" s="442"/>
      <c r="E50" s="18"/>
      <c r="F50" s="260"/>
      <c r="G50" s="260"/>
      <c r="H50" s="260"/>
      <c r="I50" s="405"/>
      <c r="J50" s="405"/>
    </row>
    <row r="51" spans="1:10" ht="15" x14ac:dyDescent="0.2">
      <c r="A51" s="444"/>
      <c r="B51" s="445"/>
      <c r="C51" s="442"/>
      <c r="D51" s="442"/>
      <c r="E51" s="18"/>
      <c r="F51" s="260"/>
      <c r="G51" s="260"/>
      <c r="H51" s="260"/>
      <c r="I51" s="405"/>
      <c r="J51" s="405"/>
    </row>
    <row r="52" spans="1:10" ht="15" x14ac:dyDescent="0.2">
      <c r="A52" s="266"/>
      <c r="B52" s="266"/>
      <c r="C52" s="266"/>
      <c r="D52" s="266"/>
      <c r="E52" s="18"/>
      <c r="F52" s="260"/>
      <c r="G52" s="260"/>
      <c r="H52" s="260"/>
      <c r="I52" s="405"/>
      <c r="J52" s="405"/>
    </row>
    <row r="53" spans="1:10" ht="15.75" x14ac:dyDescent="0.25">
      <c r="A53" s="275"/>
      <c r="B53" s="266"/>
      <c r="C53" s="266"/>
      <c r="D53" s="266"/>
      <c r="E53" s="18"/>
      <c r="F53" s="260"/>
      <c r="G53" s="260"/>
      <c r="H53" s="260"/>
      <c r="I53" s="405"/>
      <c r="J53" s="405"/>
    </row>
    <row r="54" spans="1:10" ht="15" x14ac:dyDescent="0.2">
      <c r="A54" s="446"/>
      <c r="B54" s="446"/>
      <c r="C54" s="446"/>
      <c r="D54" s="446"/>
      <c r="E54" s="18"/>
      <c r="F54" s="260"/>
      <c r="G54" s="260"/>
      <c r="H54" s="260"/>
      <c r="I54" s="405"/>
      <c r="J54" s="405"/>
    </row>
    <row r="55" spans="1:10" ht="15" x14ac:dyDescent="0.2">
      <c r="A55" s="446"/>
      <c r="B55" s="446"/>
      <c r="C55" s="446"/>
      <c r="D55" s="446"/>
      <c r="E55" s="18"/>
      <c r="F55" s="260"/>
      <c r="G55" s="260"/>
      <c r="H55" s="260"/>
      <c r="I55" s="405"/>
      <c r="J55" s="405"/>
    </row>
    <row r="56" spans="1:10" ht="15" x14ac:dyDescent="0.2">
      <c r="A56" s="446"/>
      <c r="B56" s="446"/>
      <c r="C56" s="446"/>
      <c r="D56" s="446"/>
      <c r="E56" s="18"/>
      <c r="F56" s="260"/>
      <c r="G56" s="260"/>
      <c r="H56" s="260"/>
      <c r="I56" s="405"/>
      <c r="J56" s="405"/>
    </row>
    <row r="57" spans="1:10" ht="15" x14ac:dyDescent="0.2">
      <c r="A57" s="446"/>
      <c r="B57" s="446"/>
      <c r="C57" s="446"/>
      <c r="D57" s="446"/>
      <c r="E57" s="18"/>
      <c r="F57" s="260"/>
      <c r="G57" s="260"/>
      <c r="H57" s="260"/>
      <c r="I57" s="405"/>
      <c r="J57" s="405"/>
    </row>
    <row r="58" spans="1:10" ht="15" x14ac:dyDescent="0.2">
      <c r="A58" s="446"/>
      <c r="B58" s="446"/>
      <c r="C58" s="446"/>
      <c r="D58" s="446"/>
      <c r="E58" s="18"/>
      <c r="F58" s="260"/>
      <c r="G58" s="260"/>
      <c r="H58" s="260"/>
      <c r="I58" s="405"/>
      <c r="J58" s="405"/>
    </row>
    <row r="59" spans="1:10" ht="15" x14ac:dyDescent="0.2">
      <c r="A59" s="446"/>
      <c r="B59" s="446"/>
      <c r="C59" s="446"/>
      <c r="D59" s="446"/>
      <c r="E59" s="18"/>
      <c r="F59" s="260"/>
      <c r="G59" s="260"/>
      <c r="H59" s="260"/>
      <c r="I59" s="405"/>
      <c r="J59" s="405"/>
    </row>
  </sheetData>
  <mergeCells count="54">
    <mergeCell ref="I52:J52"/>
    <mergeCell ref="I53:J53"/>
    <mergeCell ref="A54:D59"/>
    <mergeCell ref="I54:J54"/>
    <mergeCell ref="I55:J55"/>
    <mergeCell ref="I56:J56"/>
    <mergeCell ref="I57:J57"/>
    <mergeCell ref="I58:J58"/>
    <mergeCell ref="I59:J59"/>
    <mergeCell ref="A44:A45"/>
    <mergeCell ref="A46:D47"/>
    <mergeCell ref="B48:D49"/>
    <mergeCell ref="A50:A51"/>
    <mergeCell ref="B50:B51"/>
    <mergeCell ref="C50:D51"/>
    <mergeCell ref="F42:J42"/>
    <mergeCell ref="A29:C29"/>
    <mergeCell ref="F29:J29"/>
    <mergeCell ref="A30:C31"/>
    <mergeCell ref="G30:J30"/>
    <mergeCell ref="F31:J31"/>
    <mergeCell ref="A32:C32"/>
    <mergeCell ref="F32:J32"/>
    <mergeCell ref="F36:F37"/>
    <mergeCell ref="G36:J37"/>
    <mergeCell ref="A39:A40"/>
    <mergeCell ref="C39:C40"/>
    <mergeCell ref="F39:J40"/>
    <mergeCell ref="F28:J28"/>
    <mergeCell ref="H6:J6"/>
    <mergeCell ref="B8:C8"/>
    <mergeCell ref="A9:D9"/>
    <mergeCell ref="I9:J9"/>
    <mergeCell ref="A10:D10"/>
    <mergeCell ref="A11:D11"/>
    <mergeCell ref="I14:J14"/>
    <mergeCell ref="B22:C22"/>
    <mergeCell ref="F22:G22"/>
    <mergeCell ref="H22:J22"/>
    <mergeCell ref="B24:C24"/>
    <mergeCell ref="H5:J5"/>
    <mergeCell ref="G1:J1"/>
    <mergeCell ref="G2:J2"/>
    <mergeCell ref="G3:J3"/>
    <mergeCell ref="A4:D4"/>
    <mergeCell ref="G4:J4"/>
    <mergeCell ref="I46:J46"/>
    <mergeCell ref="I45:J45"/>
    <mergeCell ref="I44:J44"/>
    <mergeCell ref="I51:J51"/>
    <mergeCell ref="I50:J50"/>
    <mergeCell ref="I49:J49"/>
    <mergeCell ref="I48:J48"/>
    <mergeCell ref="I47:J47"/>
  </mergeCells>
  <pageMargins left="0.78740157499999996" right="0.47" top="0.64" bottom="0.57999999999999996" header="0.4921259845" footer="0.4"/>
  <pageSetup paperSize="9" scale="53" orientation="portrait" r:id="rId1"/>
  <headerFooter alignWithMargins="0">
    <oddFooter>&amp;L&amp;D&amp;R&amp;12&amp;F ú/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CF831-DFC8-4A6E-B44D-E9ED786DE940}">
  <dimension ref="A1:Q72"/>
  <sheetViews>
    <sheetView zoomScale="50" zoomScaleNormal="50" workbookViewId="0">
      <selection activeCell="A6" sqref="A6:D6"/>
    </sheetView>
  </sheetViews>
  <sheetFormatPr defaultColWidth="10.28515625" defaultRowHeight="20.25" x14ac:dyDescent="0.3"/>
  <cols>
    <col min="1" max="1" width="61" style="4" customWidth="1"/>
    <col min="2" max="2" width="24.42578125" style="4" customWidth="1"/>
    <col min="3" max="3" width="17.28515625" style="87" customWidth="1"/>
    <col min="4" max="4" width="15.28515625" style="87" customWidth="1"/>
    <col min="5" max="6" width="3.28515625" style="4" customWidth="1"/>
    <col min="7" max="7" width="29.140625" style="6" customWidth="1"/>
    <col min="8" max="8" width="29.5703125" style="6" customWidth="1"/>
    <col min="9" max="9" width="15.7109375" style="6" hidden="1" customWidth="1"/>
    <col min="10" max="10" width="28.42578125" style="6" customWidth="1"/>
    <col min="11" max="11" width="33.42578125" style="6" bestFit="1" customWidth="1"/>
    <col min="12" max="12" width="27.7109375" style="6" customWidth="1"/>
    <col min="13" max="13" width="29" style="6" customWidth="1"/>
    <col min="14" max="14" width="32.85546875" style="6" customWidth="1"/>
    <col min="15" max="15" width="25.28515625" style="4" customWidth="1"/>
    <col min="16" max="16" width="24" style="4" customWidth="1"/>
    <col min="17" max="17" width="20.5703125" style="4" customWidth="1"/>
    <col min="18" max="16384" width="10.28515625" style="4"/>
  </cols>
  <sheetData>
    <row r="1" spans="1:17" s="73" customFormat="1" ht="26.25" customHeight="1" x14ac:dyDescent="0.4">
      <c r="A1" s="1" t="s">
        <v>359</v>
      </c>
      <c r="B1" s="295"/>
      <c r="C1" s="86"/>
      <c r="D1" s="86"/>
      <c r="E1" s="2"/>
      <c r="F1" s="2"/>
      <c r="G1" s="2"/>
      <c r="H1" s="3"/>
      <c r="I1" s="3"/>
      <c r="J1" s="3"/>
      <c r="K1" s="3"/>
      <c r="L1" s="3"/>
      <c r="M1" s="3"/>
      <c r="N1" s="3"/>
      <c r="O1" s="4"/>
    </row>
    <row r="2" spans="1:17" s="73" customFormat="1" ht="13.5" customHeight="1" x14ac:dyDescent="0.4">
      <c r="A2" s="1"/>
      <c r="B2" s="2"/>
      <c r="C2" s="86"/>
      <c r="D2" s="86"/>
      <c r="E2" s="2"/>
      <c r="F2" s="2"/>
      <c r="G2" s="2"/>
      <c r="H2" s="3"/>
      <c r="I2" s="3"/>
      <c r="J2" s="3"/>
      <c r="K2" s="3"/>
      <c r="L2" s="3"/>
      <c r="M2" s="3"/>
      <c r="N2" s="3"/>
      <c r="O2" s="4"/>
    </row>
    <row r="3" spans="1:17" ht="18" x14ac:dyDescent="0.25">
      <c r="A3" s="7" t="s">
        <v>3</v>
      </c>
      <c r="B3" s="91"/>
      <c r="C3" s="82"/>
      <c r="D3" s="82"/>
      <c r="G3" s="291"/>
      <c r="H3" s="291"/>
      <c r="I3" s="291"/>
      <c r="J3" s="291"/>
      <c r="K3" s="291" t="s">
        <v>1</v>
      </c>
      <c r="L3" s="291"/>
      <c r="M3" s="291"/>
      <c r="N3" s="291"/>
      <c r="O3"/>
    </row>
    <row r="4" spans="1:17" ht="18.75" thickBot="1" x14ac:dyDescent="0.3">
      <c r="A4" s="7"/>
      <c r="B4" s="91"/>
      <c r="C4" s="82"/>
      <c r="D4" s="82"/>
      <c r="G4" s="291"/>
      <c r="H4" s="291"/>
      <c r="I4" s="291"/>
      <c r="J4" s="291"/>
      <c r="K4" s="291"/>
      <c r="L4" s="291"/>
      <c r="M4" s="291"/>
      <c r="N4" s="291"/>
      <c r="O4"/>
    </row>
    <row r="5" spans="1:17" x14ac:dyDescent="0.3">
      <c r="A5" s="9" t="s">
        <v>360</v>
      </c>
      <c r="B5" s="91" t="s">
        <v>139</v>
      </c>
      <c r="C5" s="82" t="s">
        <v>138</v>
      </c>
      <c r="D5" s="82" t="s">
        <v>137</v>
      </c>
      <c r="E5" s="90"/>
      <c r="F5"/>
      <c r="G5" s="378" t="s">
        <v>132</v>
      </c>
      <c r="H5" s="379" t="s">
        <v>136</v>
      </c>
      <c r="I5" s="379"/>
      <c r="J5" s="379" t="s">
        <v>361</v>
      </c>
      <c r="K5" s="379" t="s">
        <v>362</v>
      </c>
      <c r="L5" s="379" t="s">
        <v>336</v>
      </c>
      <c r="M5" s="381" t="s">
        <v>363</v>
      </c>
      <c r="N5" s="395" t="s">
        <v>364</v>
      </c>
    </row>
    <row r="6" spans="1:17" ht="48" customHeight="1" thickBot="1" x14ac:dyDescent="0.35">
      <c r="A6" s="450" t="s">
        <v>167</v>
      </c>
      <c r="B6" s="450"/>
      <c r="C6" s="450"/>
      <c r="D6" s="450"/>
      <c r="E6"/>
      <c r="F6"/>
      <c r="G6" s="509" t="s">
        <v>365</v>
      </c>
      <c r="H6" s="318" t="s">
        <v>366</v>
      </c>
      <c r="I6" s="89"/>
      <c r="J6" s="252" t="s">
        <v>367</v>
      </c>
      <c r="K6" s="367" t="s">
        <v>368</v>
      </c>
      <c r="L6" s="318" t="s">
        <v>369</v>
      </c>
      <c r="M6" s="510" t="s">
        <v>370</v>
      </c>
      <c r="N6" s="511" t="s">
        <v>371</v>
      </c>
    </row>
    <row r="7" spans="1:17" x14ac:dyDescent="0.3">
      <c r="A7" s="322" t="s">
        <v>372</v>
      </c>
      <c r="B7" s="321" t="s">
        <v>373</v>
      </c>
      <c r="C7" s="88" t="s">
        <v>7</v>
      </c>
      <c r="D7" s="512" t="s">
        <v>184</v>
      </c>
      <c r="E7" s="7"/>
      <c r="F7" s="7"/>
      <c r="G7" s="330" t="s">
        <v>374</v>
      </c>
      <c r="H7" s="331" t="s">
        <v>375</v>
      </c>
      <c r="I7" s="332"/>
      <c r="J7" s="391"/>
      <c r="K7" s="331" t="s">
        <v>376</v>
      </c>
      <c r="L7" s="332" t="s">
        <v>377</v>
      </c>
      <c r="M7" s="391"/>
      <c r="N7" s="377" t="s">
        <v>378</v>
      </c>
      <c r="O7" s="76"/>
    </row>
    <row r="8" spans="1:17" x14ac:dyDescent="0.3">
      <c r="A8" s="340" t="s">
        <v>372</v>
      </c>
      <c r="B8" s="56" t="s">
        <v>379</v>
      </c>
      <c r="C8" s="62" t="s">
        <v>7</v>
      </c>
      <c r="D8" s="513" t="s">
        <v>185</v>
      </c>
      <c r="E8" s="7"/>
      <c r="F8" s="7"/>
      <c r="G8" s="338" t="s">
        <v>374</v>
      </c>
      <c r="H8" s="298" t="s">
        <v>375</v>
      </c>
      <c r="I8" s="74"/>
      <c r="J8" s="74" t="s">
        <v>380</v>
      </c>
      <c r="K8" s="298" t="s">
        <v>376</v>
      </c>
      <c r="L8" s="74" t="s">
        <v>377</v>
      </c>
      <c r="M8" s="74" t="s">
        <v>381</v>
      </c>
      <c r="N8" s="347" t="s">
        <v>378</v>
      </c>
      <c r="O8" s="76"/>
    </row>
    <row r="9" spans="1:17" ht="21" thickBot="1" x14ac:dyDescent="0.35">
      <c r="A9" s="319" t="s">
        <v>372</v>
      </c>
      <c r="B9" s="64" t="s">
        <v>379</v>
      </c>
      <c r="C9" s="65" t="s">
        <v>382</v>
      </c>
      <c r="D9" s="350" t="s">
        <v>185</v>
      </c>
      <c r="E9" s="7"/>
      <c r="F9" s="7"/>
      <c r="G9" s="342" t="s">
        <v>374</v>
      </c>
      <c r="H9" s="313" t="s">
        <v>375</v>
      </c>
      <c r="I9" s="75"/>
      <c r="J9" s="75" t="s">
        <v>380</v>
      </c>
      <c r="K9" s="313" t="s">
        <v>376</v>
      </c>
      <c r="L9" s="75" t="s">
        <v>377</v>
      </c>
      <c r="M9" s="75" t="s">
        <v>381</v>
      </c>
      <c r="N9" s="343" t="s">
        <v>378</v>
      </c>
      <c r="O9" s="76"/>
    </row>
    <row r="10" spans="1:17" ht="18.75" thickBot="1" x14ac:dyDescent="0.3">
      <c r="A10" s="7"/>
      <c r="B10" s="94" t="s">
        <v>313</v>
      </c>
      <c r="C10" s="82"/>
      <c r="D10" s="82"/>
      <c r="G10" s="291"/>
      <c r="H10" s="291"/>
      <c r="I10" s="291"/>
      <c r="J10" s="291"/>
      <c r="K10" s="291"/>
      <c r="L10" s="291"/>
      <c r="M10" s="291"/>
      <c r="N10" s="291"/>
      <c r="O10"/>
    </row>
    <row r="11" spans="1:17" ht="40.5" x14ac:dyDescent="0.3">
      <c r="A11" s="9" t="s">
        <v>5</v>
      </c>
      <c r="B11" s="91" t="s">
        <v>139</v>
      </c>
      <c r="C11" s="82" t="s">
        <v>138</v>
      </c>
      <c r="D11" s="82" t="s">
        <v>137</v>
      </c>
      <c r="G11" s="378" t="s">
        <v>132</v>
      </c>
      <c r="H11" s="379" t="s">
        <v>135</v>
      </c>
      <c r="I11" s="380"/>
      <c r="J11" s="379" t="s">
        <v>237</v>
      </c>
      <c r="K11" s="379" t="s">
        <v>136</v>
      </c>
      <c r="L11" s="379" t="s">
        <v>134</v>
      </c>
      <c r="M11" s="380" t="s">
        <v>325</v>
      </c>
      <c r="N11" s="380" t="s">
        <v>231</v>
      </c>
      <c r="O11" s="380" t="s">
        <v>172</v>
      </c>
      <c r="P11" s="381" t="s">
        <v>326</v>
      </c>
      <c r="Q11" s="382" t="s">
        <v>212</v>
      </c>
    </row>
    <row r="12" spans="1:17" ht="33" thickBot="1" x14ac:dyDescent="0.35">
      <c r="A12" s="447" t="s">
        <v>167</v>
      </c>
      <c r="B12" s="448"/>
      <c r="C12" s="448"/>
      <c r="D12" s="449"/>
      <c r="G12" s="403" t="s">
        <v>178</v>
      </c>
      <c r="H12" s="318" t="s">
        <v>174</v>
      </c>
      <c r="I12" s="89"/>
      <c r="J12" s="318" t="s">
        <v>238</v>
      </c>
      <c r="K12" s="318" t="s">
        <v>143</v>
      </c>
      <c r="L12" s="252" t="s">
        <v>209</v>
      </c>
      <c r="M12" s="252" t="s">
        <v>327</v>
      </c>
      <c r="N12" s="206" t="s">
        <v>328</v>
      </c>
      <c r="O12" s="206" t="s">
        <v>241</v>
      </c>
      <c r="P12" s="325" t="s">
        <v>329</v>
      </c>
      <c r="Q12" s="514" t="s">
        <v>213</v>
      </c>
    </row>
    <row r="13" spans="1:17" ht="20.100000000000001" customHeight="1" x14ac:dyDescent="0.3">
      <c r="A13" s="326" t="s">
        <v>259</v>
      </c>
      <c r="B13" s="327" t="s">
        <v>383</v>
      </c>
      <c r="C13" s="328" t="s">
        <v>8</v>
      </c>
      <c r="D13" s="329" t="s">
        <v>184</v>
      </c>
      <c r="E13" s="73"/>
      <c r="F13" s="73"/>
      <c r="G13" s="330" t="s">
        <v>177</v>
      </c>
      <c r="H13" s="331" t="s">
        <v>173</v>
      </c>
      <c r="I13" s="332"/>
      <c r="J13" s="331" t="s">
        <v>232</v>
      </c>
      <c r="K13" s="331" t="s">
        <v>144</v>
      </c>
      <c r="L13" s="333" t="s">
        <v>210</v>
      </c>
      <c r="M13" s="332" t="s">
        <v>303</v>
      </c>
      <c r="N13" s="332" t="s">
        <v>304</v>
      </c>
      <c r="O13" s="332" t="s">
        <v>243</v>
      </c>
      <c r="P13" s="332" t="s">
        <v>331</v>
      </c>
      <c r="Q13" s="515"/>
    </row>
    <row r="14" spans="1:17" ht="20.100000000000001" customHeight="1" x14ac:dyDescent="0.3">
      <c r="A14" s="336" t="s">
        <v>244</v>
      </c>
      <c r="B14" s="70" t="s">
        <v>383</v>
      </c>
      <c r="C14" s="72" t="s">
        <v>7</v>
      </c>
      <c r="D14" s="337" t="s">
        <v>184</v>
      </c>
      <c r="E14" s="73"/>
      <c r="F14" s="73"/>
      <c r="G14" s="338" t="s">
        <v>177</v>
      </c>
      <c r="H14" s="298" t="s">
        <v>173</v>
      </c>
      <c r="I14" s="74"/>
      <c r="J14" s="298" t="s">
        <v>232</v>
      </c>
      <c r="K14" s="298" t="s">
        <v>144</v>
      </c>
      <c r="L14" s="5" t="s">
        <v>210</v>
      </c>
      <c r="M14" s="74" t="s">
        <v>303</v>
      </c>
      <c r="N14" s="74" t="s">
        <v>304</v>
      </c>
      <c r="O14" s="74" t="s">
        <v>243</v>
      </c>
      <c r="P14" s="74" t="s">
        <v>331</v>
      </c>
      <c r="Q14" s="516"/>
    </row>
    <row r="15" spans="1:17" x14ac:dyDescent="0.3">
      <c r="A15" s="340" t="s">
        <v>258</v>
      </c>
      <c r="B15" s="70" t="s">
        <v>384</v>
      </c>
      <c r="C15" s="72" t="s">
        <v>7</v>
      </c>
      <c r="D15" s="337" t="s">
        <v>184</v>
      </c>
      <c r="E15" s="73"/>
      <c r="F15" s="73"/>
      <c r="G15" s="338" t="s">
        <v>177</v>
      </c>
      <c r="H15" s="298" t="s">
        <v>173</v>
      </c>
      <c r="I15" s="74"/>
      <c r="J15" s="298" t="s">
        <v>232</v>
      </c>
      <c r="K15" s="298" t="s">
        <v>144</v>
      </c>
      <c r="L15" s="5" t="s">
        <v>210</v>
      </c>
      <c r="M15" s="74" t="s">
        <v>303</v>
      </c>
      <c r="N15" s="74" t="s">
        <v>304</v>
      </c>
      <c r="O15" s="74" t="s">
        <v>243</v>
      </c>
      <c r="P15" s="74" t="s">
        <v>331</v>
      </c>
      <c r="Q15" s="516"/>
    </row>
    <row r="16" spans="1:17" ht="26.25" customHeight="1" x14ac:dyDescent="0.3">
      <c r="A16" s="340" t="s">
        <v>245</v>
      </c>
      <c r="B16" s="56" t="s">
        <v>385</v>
      </c>
      <c r="C16" s="71" t="s">
        <v>7</v>
      </c>
      <c r="D16" s="337" t="s">
        <v>246</v>
      </c>
      <c r="G16" s="338" t="s">
        <v>177</v>
      </c>
      <c r="H16" s="298" t="s">
        <v>173</v>
      </c>
      <c r="I16" s="74"/>
      <c r="J16" s="298" t="s">
        <v>232</v>
      </c>
      <c r="K16" s="298" t="s">
        <v>144</v>
      </c>
      <c r="L16" s="5" t="s">
        <v>210</v>
      </c>
      <c r="M16" s="74" t="s">
        <v>303</v>
      </c>
      <c r="N16" s="74" t="s">
        <v>304</v>
      </c>
      <c r="O16" s="74" t="s">
        <v>243</v>
      </c>
      <c r="P16" s="74" t="s">
        <v>331</v>
      </c>
      <c r="Q16" s="516"/>
    </row>
    <row r="17" spans="1:17" ht="21" thickBot="1" x14ac:dyDescent="0.35">
      <c r="A17" s="319" t="s">
        <v>290</v>
      </c>
      <c r="B17" s="64" t="s">
        <v>384</v>
      </c>
      <c r="C17" s="83" t="s">
        <v>334</v>
      </c>
      <c r="D17" s="341" t="s">
        <v>308</v>
      </c>
      <c r="G17" s="342" t="s">
        <v>177</v>
      </c>
      <c r="H17" s="313" t="s">
        <v>173</v>
      </c>
      <c r="I17" s="75"/>
      <c r="J17" s="313" t="s">
        <v>232</v>
      </c>
      <c r="K17" s="313" t="s">
        <v>144</v>
      </c>
      <c r="L17" s="390"/>
      <c r="M17" s="297"/>
      <c r="N17" s="297"/>
      <c r="O17" s="297"/>
      <c r="P17" s="297"/>
      <c r="Q17" s="343" t="s">
        <v>340</v>
      </c>
    </row>
    <row r="18" spans="1:17" x14ac:dyDescent="0.3">
      <c r="A18" s="92" t="s">
        <v>141</v>
      </c>
      <c r="B18" s="344" t="s">
        <v>292</v>
      </c>
      <c r="C18" s="79"/>
      <c r="D18" s="79"/>
      <c r="G18" s="69"/>
      <c r="H18" s="69"/>
      <c r="I18" s="69"/>
      <c r="J18" s="69"/>
      <c r="K18" s="69"/>
      <c r="L18" s="69"/>
      <c r="M18" s="77"/>
      <c r="N18" s="4"/>
    </row>
    <row r="19" spans="1:17" x14ac:dyDescent="0.25">
      <c r="A19" s="92"/>
      <c r="B19" s="344" t="s">
        <v>335</v>
      </c>
      <c r="C19" s="95"/>
      <c r="D19" s="95"/>
      <c r="E19" s="7"/>
      <c r="F19" s="7"/>
      <c r="G19" s="76"/>
      <c r="H19" s="76"/>
      <c r="I19" s="76"/>
      <c r="J19" s="76"/>
      <c r="K19" s="76"/>
      <c r="L19" s="76"/>
      <c r="M19" s="76"/>
      <c r="N19" s="76"/>
      <c r="O19" s="76"/>
    </row>
    <row r="20" spans="1:17" x14ac:dyDescent="0.25">
      <c r="A20" s="93"/>
      <c r="B20" s="344" t="s">
        <v>294</v>
      </c>
      <c r="C20" s="95"/>
      <c r="D20" s="95"/>
      <c r="E20" s="7"/>
      <c r="F20" s="7"/>
      <c r="G20" s="76"/>
      <c r="H20" s="76"/>
      <c r="I20" s="76"/>
      <c r="J20" s="76"/>
      <c r="K20" s="76"/>
      <c r="L20" s="76"/>
      <c r="M20" s="76"/>
      <c r="N20" s="76"/>
      <c r="O20" s="76"/>
    </row>
    <row r="21" spans="1:17" ht="21" thickBot="1" x14ac:dyDescent="0.3">
      <c r="A21" s="80"/>
      <c r="B21" s="344" t="s">
        <v>295</v>
      </c>
      <c r="C21" s="81"/>
      <c r="D21" s="81"/>
      <c r="E21" s="7"/>
      <c r="F21" s="7"/>
      <c r="G21" s="291"/>
      <c r="H21" s="291"/>
      <c r="I21" s="291"/>
      <c r="J21" s="291"/>
      <c r="K21" s="291" t="s">
        <v>1</v>
      </c>
      <c r="L21" s="291"/>
      <c r="M21" s="291"/>
      <c r="N21" s="291"/>
    </row>
    <row r="22" spans="1:17" x14ac:dyDescent="0.3">
      <c r="A22" s="9" t="s">
        <v>6</v>
      </c>
      <c r="B22" s="91" t="s">
        <v>139</v>
      </c>
      <c r="C22" s="82" t="s">
        <v>138</v>
      </c>
      <c r="D22" s="82" t="s">
        <v>137</v>
      </c>
      <c r="E22" s="90"/>
      <c r="F22"/>
      <c r="G22" s="378" t="s">
        <v>132</v>
      </c>
      <c r="H22" s="379" t="s">
        <v>136</v>
      </c>
      <c r="I22" s="379"/>
      <c r="J22" s="379" t="s">
        <v>296</v>
      </c>
      <c r="K22" s="379" t="s">
        <v>239</v>
      </c>
      <c r="L22" s="379" t="s">
        <v>236</v>
      </c>
      <c r="M22" s="379" t="s">
        <v>237</v>
      </c>
      <c r="N22" s="379" t="s">
        <v>297</v>
      </c>
      <c r="O22" s="379" t="s">
        <v>336</v>
      </c>
      <c r="P22" s="382" t="s">
        <v>212</v>
      </c>
    </row>
    <row r="23" spans="1:17" ht="33" thickBot="1" x14ac:dyDescent="0.35">
      <c r="A23" s="450" t="s">
        <v>167</v>
      </c>
      <c r="B23" s="450"/>
      <c r="C23" s="450"/>
      <c r="D23" s="450"/>
      <c r="E23"/>
      <c r="F23"/>
      <c r="G23" s="403" t="s">
        <v>178</v>
      </c>
      <c r="H23" s="318" t="s">
        <v>143</v>
      </c>
      <c r="I23" s="89"/>
      <c r="J23" s="252" t="s">
        <v>298</v>
      </c>
      <c r="K23" s="252" t="s">
        <v>209</v>
      </c>
      <c r="L23" s="206" t="s">
        <v>203</v>
      </c>
      <c r="M23" s="318" t="s">
        <v>238</v>
      </c>
      <c r="N23" s="252" t="s">
        <v>299</v>
      </c>
      <c r="O23" s="318" t="s">
        <v>174</v>
      </c>
      <c r="P23" s="514" t="s">
        <v>337</v>
      </c>
    </row>
    <row r="24" spans="1:17" s="207" customFormat="1" x14ac:dyDescent="0.3">
      <c r="A24" s="322" t="s">
        <v>300</v>
      </c>
      <c r="B24" s="321" t="s">
        <v>386</v>
      </c>
      <c r="C24" s="88" t="s">
        <v>8</v>
      </c>
      <c r="D24" s="320" t="s">
        <v>184</v>
      </c>
      <c r="E24" s="7"/>
      <c r="F24" s="7"/>
      <c r="G24" s="330" t="s">
        <v>177</v>
      </c>
      <c r="H24" s="331" t="s">
        <v>144</v>
      </c>
      <c r="I24" s="332"/>
      <c r="J24" s="391"/>
      <c r="K24" s="391"/>
      <c r="L24" s="391"/>
      <c r="M24" s="331" t="s">
        <v>232</v>
      </c>
      <c r="N24" s="391"/>
      <c r="O24" s="331" t="s">
        <v>173</v>
      </c>
      <c r="P24" s="392"/>
    </row>
    <row r="25" spans="1:17" x14ac:dyDescent="0.3">
      <c r="A25" s="340" t="s">
        <v>301</v>
      </c>
      <c r="B25" s="56" t="s">
        <v>387</v>
      </c>
      <c r="C25" s="62" t="s">
        <v>7</v>
      </c>
      <c r="D25" s="346" t="s">
        <v>184</v>
      </c>
      <c r="E25" s="7"/>
      <c r="F25" s="7"/>
      <c r="G25" s="338" t="s">
        <v>177</v>
      </c>
      <c r="H25" s="298" t="s">
        <v>144</v>
      </c>
      <c r="I25" s="74"/>
      <c r="J25" s="74" t="s">
        <v>303</v>
      </c>
      <c r="K25" s="5" t="s">
        <v>210</v>
      </c>
      <c r="L25" s="74" t="s">
        <v>204</v>
      </c>
      <c r="M25" s="298" t="s">
        <v>232</v>
      </c>
      <c r="N25" s="74" t="s">
        <v>304</v>
      </c>
      <c r="O25" s="298" t="s">
        <v>173</v>
      </c>
      <c r="P25" s="347" t="s">
        <v>340</v>
      </c>
    </row>
    <row r="26" spans="1:17" ht="26.25" customHeight="1" x14ac:dyDescent="0.3">
      <c r="A26" s="340" t="s">
        <v>341</v>
      </c>
      <c r="B26" s="56" t="s">
        <v>388</v>
      </c>
      <c r="C26" s="62" t="s">
        <v>307</v>
      </c>
      <c r="D26" s="346" t="s">
        <v>308</v>
      </c>
      <c r="E26" s="7"/>
      <c r="F26" s="7"/>
      <c r="G26" s="338" t="s">
        <v>177</v>
      </c>
      <c r="H26" s="298" t="s">
        <v>144</v>
      </c>
      <c r="I26" s="74"/>
      <c r="J26" s="296"/>
      <c r="K26" s="296"/>
      <c r="L26" s="296"/>
      <c r="M26" s="298" t="s">
        <v>232</v>
      </c>
      <c r="N26" s="74" t="s">
        <v>304</v>
      </c>
      <c r="O26" s="298" t="s">
        <v>173</v>
      </c>
      <c r="P26" s="347" t="s">
        <v>340</v>
      </c>
    </row>
    <row r="27" spans="1:17" ht="21" thickBot="1" x14ac:dyDescent="0.35">
      <c r="A27" s="319" t="s">
        <v>343</v>
      </c>
      <c r="B27" s="64" t="s">
        <v>389</v>
      </c>
      <c r="C27" s="65" t="s">
        <v>7</v>
      </c>
      <c r="D27" s="350" t="s">
        <v>311</v>
      </c>
      <c r="E27" s="7"/>
      <c r="F27" s="7"/>
      <c r="G27" s="342" t="s">
        <v>177</v>
      </c>
      <c r="H27" s="313" t="s">
        <v>144</v>
      </c>
      <c r="I27" s="75"/>
      <c r="J27" s="75" t="s">
        <v>303</v>
      </c>
      <c r="K27" s="66" t="s">
        <v>210</v>
      </c>
      <c r="L27" s="75" t="s">
        <v>204</v>
      </c>
      <c r="M27" s="313" t="s">
        <v>232</v>
      </c>
      <c r="N27" s="75" t="s">
        <v>304</v>
      </c>
      <c r="O27" s="313" t="s">
        <v>173</v>
      </c>
      <c r="P27" s="343" t="s">
        <v>340</v>
      </c>
    </row>
    <row r="28" spans="1:17" x14ac:dyDescent="0.3">
      <c r="A28" s="67" t="s">
        <v>176</v>
      </c>
      <c r="B28" s="78"/>
      <c r="C28" s="79"/>
      <c r="D28" s="79"/>
      <c r="G28" s="69"/>
      <c r="H28" s="69"/>
      <c r="I28" s="69"/>
      <c r="J28" s="69"/>
      <c r="K28" s="69"/>
      <c r="L28" s="69"/>
      <c r="M28" s="77"/>
      <c r="N28" s="4"/>
      <c r="P28" s="76"/>
    </row>
    <row r="29" spans="1:17" x14ac:dyDescent="0.25">
      <c r="A29" s="92" t="s">
        <v>141</v>
      </c>
      <c r="B29" s="344" t="s">
        <v>292</v>
      </c>
      <c r="C29" s="95"/>
      <c r="D29" s="95"/>
      <c r="E29" s="221"/>
      <c r="F29" s="7"/>
      <c r="G29" s="351"/>
      <c r="H29" s="76"/>
      <c r="I29" s="76"/>
      <c r="J29" s="76"/>
      <c r="K29" s="76"/>
      <c r="L29" s="76"/>
      <c r="M29" s="76"/>
      <c r="N29" s="76"/>
      <c r="O29" s="76"/>
    </row>
    <row r="30" spans="1:17" x14ac:dyDescent="0.25">
      <c r="A30" s="93"/>
      <c r="B30" s="94" t="s">
        <v>312</v>
      </c>
      <c r="C30" s="95"/>
      <c r="D30" s="95"/>
      <c r="E30" s="221"/>
      <c r="F30" s="7"/>
      <c r="G30" s="76"/>
      <c r="H30" s="76"/>
      <c r="I30" s="76"/>
      <c r="J30" s="76"/>
      <c r="K30" s="76"/>
      <c r="L30" s="76"/>
      <c r="M30" s="76"/>
      <c r="N30" s="76"/>
      <c r="O30" s="76"/>
    </row>
    <row r="31" spans="1:17" x14ac:dyDescent="0.25">
      <c r="A31" s="93"/>
      <c r="B31" s="94" t="s">
        <v>313</v>
      </c>
      <c r="C31" s="95"/>
      <c r="D31" s="95"/>
      <c r="E31" s="221"/>
      <c r="F31" s="7"/>
      <c r="G31" s="76"/>
      <c r="H31" s="76"/>
      <c r="I31" s="76"/>
      <c r="J31" s="76"/>
      <c r="K31" s="76"/>
      <c r="L31" s="76"/>
      <c r="M31" s="76"/>
      <c r="N31" s="76"/>
      <c r="O31" s="76"/>
    </row>
    <row r="32" spans="1:17" x14ac:dyDescent="0.3">
      <c r="A32" s="7"/>
      <c r="B32" s="224" t="s">
        <v>314</v>
      </c>
      <c r="C32" s="352"/>
      <c r="D32" s="220"/>
      <c r="F32" s="7"/>
      <c r="G32" s="69"/>
      <c r="H32" s="290"/>
      <c r="I32" s="290"/>
      <c r="J32" s="69"/>
      <c r="K32" s="291"/>
      <c r="L32" s="225"/>
      <c r="M32" s="290"/>
      <c r="N32" s="290"/>
      <c r="O32" s="290"/>
    </row>
    <row r="33" spans="1:17" x14ac:dyDescent="0.3">
      <c r="A33" s="7"/>
      <c r="B33" s="224" t="s">
        <v>315</v>
      </c>
      <c r="C33" s="352"/>
      <c r="D33" s="220"/>
      <c r="F33" s="7"/>
      <c r="G33" s="288"/>
      <c r="H33" s="289"/>
      <c r="I33" s="289"/>
      <c r="J33" s="69"/>
      <c r="K33" s="291"/>
      <c r="L33" s="225"/>
      <c r="M33" s="290"/>
      <c r="N33" s="290"/>
      <c r="O33" s="290"/>
    </row>
    <row r="34" spans="1:17" s="222" customFormat="1" ht="23.25" customHeight="1" x14ac:dyDescent="0.3">
      <c r="A34" s="67" t="s">
        <v>176</v>
      </c>
      <c r="B34" s="4"/>
      <c r="C34" s="87"/>
      <c r="D34" s="87"/>
      <c r="E34" s="4"/>
      <c r="F34" s="4"/>
      <c r="G34" s="6"/>
      <c r="H34" s="6"/>
      <c r="I34" s="6"/>
      <c r="J34" s="6"/>
      <c r="K34" s="6"/>
      <c r="L34" s="6"/>
      <c r="M34" s="6"/>
      <c r="N34" s="6"/>
      <c r="O34" s="4"/>
    </row>
    <row r="35" spans="1:17" s="222" customFormat="1" ht="18.75" thickBot="1" x14ac:dyDescent="0.3">
      <c r="A35" s="4"/>
      <c r="B35" s="94" t="s">
        <v>186</v>
      </c>
      <c r="C35" s="95"/>
      <c r="D35" s="95"/>
      <c r="E35" s="221"/>
      <c r="F35" s="4"/>
      <c r="G35" s="6"/>
      <c r="H35" s="6"/>
      <c r="I35" s="6"/>
      <c r="J35" s="6"/>
      <c r="K35" s="6"/>
      <c r="L35" s="6"/>
      <c r="M35" s="6"/>
      <c r="N35" s="6"/>
      <c r="O35" s="4"/>
    </row>
    <row r="36" spans="1:17" x14ac:dyDescent="0.3">
      <c r="A36" s="8" t="s">
        <v>175</v>
      </c>
      <c r="B36" s="91" t="s">
        <v>139</v>
      </c>
      <c r="C36" s="82" t="s">
        <v>138</v>
      </c>
      <c r="D36" s="82" t="s">
        <v>137</v>
      </c>
      <c r="E36" s="7"/>
      <c r="F36"/>
      <c r="G36" s="378" t="s">
        <v>132</v>
      </c>
      <c r="H36" s="379" t="s">
        <v>135</v>
      </c>
      <c r="I36" s="380"/>
      <c r="J36" s="379" t="s">
        <v>142</v>
      </c>
      <c r="K36" s="393" t="s">
        <v>212</v>
      </c>
      <c r="L36" s="394" t="s">
        <v>172</v>
      </c>
      <c r="M36" s="380" t="s">
        <v>249</v>
      </c>
      <c r="N36" s="379" t="s">
        <v>136</v>
      </c>
      <c r="O36" s="380" t="s">
        <v>250</v>
      </c>
      <c r="P36" s="380" t="s">
        <v>264</v>
      </c>
      <c r="Q36" s="395" t="s">
        <v>256</v>
      </c>
    </row>
    <row r="37" spans="1:17" ht="21" thickBot="1" x14ac:dyDescent="0.35">
      <c r="A37" s="451" t="s">
        <v>167</v>
      </c>
      <c r="B37" s="452"/>
      <c r="C37" s="452"/>
      <c r="D37" s="453"/>
      <c r="E37"/>
      <c r="F37"/>
      <c r="G37" s="383" t="s">
        <v>178</v>
      </c>
      <c r="H37" s="384" t="s">
        <v>174</v>
      </c>
      <c r="I37" s="385"/>
      <c r="J37" s="384" t="s">
        <v>238</v>
      </c>
      <c r="K37" s="388" t="s">
        <v>213</v>
      </c>
      <c r="L37" s="387" t="s">
        <v>241</v>
      </c>
      <c r="M37" s="386" t="s">
        <v>199</v>
      </c>
      <c r="N37" s="384" t="s">
        <v>143</v>
      </c>
      <c r="O37" s="386" t="s">
        <v>200</v>
      </c>
      <c r="P37" s="386" t="s">
        <v>265</v>
      </c>
      <c r="Q37" s="396" t="s">
        <v>255</v>
      </c>
    </row>
    <row r="38" spans="1:17" x14ac:dyDescent="0.3">
      <c r="A38" s="354"/>
      <c r="B38" s="355"/>
      <c r="C38" s="356"/>
      <c r="D38" s="357"/>
      <c r="E38" s="312"/>
      <c r="F38" s="312"/>
      <c r="G38" s="330"/>
      <c r="H38" s="331"/>
      <c r="I38" s="358"/>
      <c r="J38" s="331"/>
      <c r="K38" s="332"/>
      <c r="L38" s="332"/>
      <c r="M38" s="253"/>
      <c r="N38" s="331"/>
      <c r="O38" s="358"/>
      <c r="P38" s="358"/>
      <c r="Q38" s="359"/>
    </row>
    <row r="39" spans="1:17" x14ac:dyDescent="0.3">
      <c r="A39" s="360"/>
      <c r="B39" s="236"/>
      <c r="C39" s="239"/>
      <c r="D39" s="361"/>
      <c r="E39" s="78"/>
      <c r="F39" s="78"/>
      <c r="G39" s="338"/>
      <c r="H39" s="298"/>
      <c r="I39" s="245"/>
      <c r="J39" s="298"/>
      <c r="K39" s="74"/>
      <c r="L39" s="74"/>
      <c r="M39" s="248"/>
      <c r="N39" s="298"/>
      <c r="O39" s="245"/>
      <c r="P39" s="245"/>
      <c r="Q39" s="362"/>
    </row>
    <row r="40" spans="1:17" x14ac:dyDescent="0.3">
      <c r="A40" s="360"/>
      <c r="B40" s="236"/>
      <c r="C40" s="239"/>
      <c r="D40" s="361"/>
      <c r="E40" s="78"/>
      <c r="F40" s="78"/>
      <c r="G40" s="338"/>
      <c r="H40" s="298"/>
      <c r="I40" s="245"/>
      <c r="J40" s="298"/>
      <c r="K40" s="74"/>
      <c r="L40" s="74"/>
      <c r="M40" s="248"/>
      <c r="N40" s="298"/>
      <c r="O40" s="245"/>
      <c r="P40" s="245"/>
      <c r="Q40" s="362"/>
    </row>
    <row r="41" spans="1:17" x14ac:dyDescent="0.3">
      <c r="A41" s="360"/>
      <c r="B41" s="236"/>
      <c r="C41" s="239"/>
      <c r="D41" s="361"/>
      <c r="E41" s="78"/>
      <c r="F41" s="78"/>
      <c r="G41" s="338"/>
      <c r="H41" s="298"/>
      <c r="I41" s="245"/>
      <c r="J41" s="298"/>
      <c r="K41" s="74"/>
      <c r="L41" s="74"/>
      <c r="M41" s="248"/>
      <c r="N41" s="298"/>
      <c r="O41" s="245"/>
      <c r="P41" s="245"/>
      <c r="Q41" s="362"/>
    </row>
    <row r="42" spans="1:17" ht="21" thickBot="1" x14ac:dyDescent="0.35">
      <c r="A42" s="363"/>
      <c r="B42" s="237"/>
      <c r="C42" s="240"/>
      <c r="D42" s="364"/>
      <c r="E42" s="78"/>
      <c r="F42" s="78"/>
      <c r="G42" s="342"/>
      <c r="H42" s="313"/>
      <c r="I42" s="247"/>
      <c r="J42" s="313"/>
      <c r="K42" s="75"/>
      <c r="L42" s="75"/>
      <c r="M42" s="249"/>
      <c r="N42" s="313"/>
      <c r="O42" s="247"/>
      <c r="P42" s="247"/>
      <c r="Q42" s="365"/>
    </row>
    <row r="43" spans="1:17" ht="23.25" customHeight="1" x14ac:dyDescent="0.3">
      <c r="A43" s="67" t="s">
        <v>176</v>
      </c>
    </row>
    <row r="44" spans="1:17" x14ac:dyDescent="0.3">
      <c r="A44" s="92" t="s">
        <v>141</v>
      </c>
      <c r="B44" s="242" t="s">
        <v>198</v>
      </c>
      <c r="C44" s="244"/>
      <c r="D44" s="243" t="s">
        <v>202</v>
      </c>
    </row>
    <row r="45" spans="1:17" x14ac:dyDescent="0.3">
      <c r="B45" s="242" t="s">
        <v>247</v>
      </c>
      <c r="C45" s="244"/>
      <c r="D45" s="243" t="s">
        <v>185</v>
      </c>
    </row>
    <row r="46" spans="1:17" ht="21" thickBot="1" x14ac:dyDescent="0.35">
      <c r="B46" s="242" t="s">
        <v>319</v>
      </c>
      <c r="C46" s="244"/>
      <c r="D46" s="243" t="s">
        <v>318</v>
      </c>
    </row>
    <row r="47" spans="1:17" x14ac:dyDescent="0.3">
      <c r="A47" s="258" t="s">
        <v>205</v>
      </c>
      <c r="B47" s="242"/>
      <c r="C47" s="244"/>
      <c r="D47" s="243"/>
      <c r="G47" s="378" t="s">
        <v>132</v>
      </c>
      <c r="H47" s="379" t="s">
        <v>135</v>
      </c>
      <c r="I47" s="397"/>
      <c r="J47" s="379" t="s">
        <v>142</v>
      </c>
      <c r="K47" s="379" t="s">
        <v>136</v>
      </c>
      <c r="L47" s="380" t="s">
        <v>249</v>
      </c>
      <c r="M47" s="382" t="s">
        <v>320</v>
      </c>
      <c r="N47" s="69"/>
    </row>
    <row r="48" spans="1:17" ht="33" thickBot="1" x14ac:dyDescent="0.35">
      <c r="A48" s="447" t="s">
        <v>167</v>
      </c>
      <c r="B48" s="448"/>
      <c r="C48" s="448"/>
      <c r="D48" s="448"/>
      <c r="E48"/>
      <c r="F48"/>
      <c r="G48" s="383" t="s">
        <v>178</v>
      </c>
      <c r="H48" s="384" t="s">
        <v>174</v>
      </c>
      <c r="I48" s="385"/>
      <c r="J48" s="384" t="s">
        <v>238</v>
      </c>
      <c r="K48" s="384" t="s">
        <v>143</v>
      </c>
      <c r="L48" s="386" t="s">
        <v>199</v>
      </c>
      <c r="M48" s="398" t="s">
        <v>337</v>
      </c>
      <c r="N48" s="368"/>
    </row>
    <row r="49" spans="1:17" x14ac:dyDescent="0.3">
      <c r="A49" s="354"/>
      <c r="B49" s="355"/>
      <c r="C49" s="356"/>
      <c r="D49" s="357"/>
      <c r="E49" s="312"/>
      <c r="F49" s="312"/>
      <c r="G49" s="399"/>
      <c r="H49" s="251"/>
      <c r="I49" s="246"/>
      <c r="J49" s="251"/>
      <c r="K49" s="251"/>
      <c r="L49" s="250"/>
      <c r="M49" s="400"/>
      <c r="N49" s="370"/>
      <c r="P49" s="69"/>
      <c r="Q49" s="69"/>
    </row>
    <row r="50" spans="1:17" ht="21" thickBot="1" x14ac:dyDescent="0.35">
      <c r="A50" s="363"/>
      <c r="B50" s="237"/>
      <c r="C50" s="240"/>
      <c r="D50" s="364"/>
      <c r="E50" s="78"/>
      <c r="F50" s="78"/>
      <c r="G50" s="342"/>
      <c r="H50" s="313"/>
      <c r="I50" s="247"/>
      <c r="J50" s="313"/>
      <c r="K50" s="313"/>
      <c r="L50" s="249"/>
      <c r="M50" s="371"/>
      <c r="N50" s="370"/>
      <c r="P50" s="368"/>
      <c r="Q50" s="372"/>
    </row>
    <row r="51" spans="1:17" x14ac:dyDescent="0.3">
      <c r="A51" s="67" t="s">
        <v>176</v>
      </c>
      <c r="P51" s="370"/>
      <c r="Q51" s="69"/>
    </row>
    <row r="52" spans="1:17" ht="21" thickBot="1" x14ac:dyDescent="0.35">
      <c r="A52" s="92" t="s">
        <v>141</v>
      </c>
      <c r="B52" s="242" t="s">
        <v>198</v>
      </c>
      <c r="C52" s="244"/>
      <c r="D52" s="243" t="s">
        <v>184</v>
      </c>
      <c r="F52" s="244"/>
      <c r="G52" s="242"/>
      <c r="H52" s="244"/>
      <c r="I52" s="243" t="s">
        <v>184</v>
      </c>
      <c r="L52" s="4"/>
      <c r="M52" s="4"/>
      <c r="N52" s="4"/>
      <c r="P52" s="370"/>
      <c r="Q52" s="69"/>
    </row>
    <row r="53" spans="1:17" x14ac:dyDescent="0.3">
      <c r="A53" s="258" t="s">
        <v>175</v>
      </c>
      <c r="B53" s="242"/>
      <c r="C53" s="244"/>
      <c r="D53" s="243"/>
      <c r="G53" s="378" t="s">
        <v>132</v>
      </c>
      <c r="H53" s="379" t="s">
        <v>135</v>
      </c>
      <c r="I53" s="401"/>
      <c r="J53" s="379" t="s">
        <v>142</v>
      </c>
      <c r="K53" s="379" t="s">
        <v>136</v>
      </c>
      <c r="L53" s="380" t="s">
        <v>249</v>
      </c>
      <c r="M53" s="381" t="s">
        <v>320</v>
      </c>
      <c r="N53" s="402" t="s">
        <v>250</v>
      </c>
      <c r="O53" s="69"/>
      <c r="P53" s="370"/>
      <c r="Q53" s="69"/>
    </row>
    <row r="54" spans="1:17" ht="33" thickBot="1" x14ac:dyDescent="0.35">
      <c r="A54" s="447" t="s">
        <v>167</v>
      </c>
      <c r="B54" s="448"/>
      <c r="C54" s="448"/>
      <c r="D54" s="449"/>
      <c r="E54"/>
      <c r="F54"/>
      <c r="G54" s="403" t="s">
        <v>178</v>
      </c>
      <c r="H54" s="318" t="s">
        <v>174</v>
      </c>
      <c r="I54" s="89"/>
      <c r="J54" s="318" t="s">
        <v>238</v>
      </c>
      <c r="K54" s="318" t="s">
        <v>143</v>
      </c>
      <c r="L54" s="252" t="s">
        <v>199</v>
      </c>
      <c r="M54" s="367" t="s">
        <v>337</v>
      </c>
      <c r="N54" s="404" t="s">
        <v>200</v>
      </c>
      <c r="O54" s="368"/>
      <c r="P54" s="370"/>
      <c r="Q54" s="69"/>
    </row>
    <row r="55" spans="1:17" x14ac:dyDescent="0.3">
      <c r="A55" s="354"/>
      <c r="B55" s="355"/>
      <c r="C55" s="356"/>
      <c r="D55" s="357"/>
      <c r="E55" s="312"/>
      <c r="F55" s="312"/>
      <c r="G55" s="330"/>
      <c r="H55" s="331"/>
      <c r="I55" s="358"/>
      <c r="J55" s="331"/>
      <c r="K55" s="331"/>
      <c r="L55" s="253"/>
      <c r="M55" s="331"/>
      <c r="N55" s="373"/>
      <c r="O55" s="370"/>
      <c r="Q55" s="6"/>
    </row>
    <row r="56" spans="1:17" x14ac:dyDescent="0.3">
      <c r="A56" s="360"/>
      <c r="B56" s="238"/>
      <c r="C56" s="241"/>
      <c r="D56" s="374"/>
      <c r="E56" s="78"/>
      <c r="F56" s="78"/>
      <c r="G56" s="338"/>
      <c r="H56" s="298"/>
      <c r="I56" s="245"/>
      <c r="J56" s="298"/>
      <c r="K56" s="298"/>
      <c r="L56" s="248"/>
      <c r="M56" s="298"/>
      <c r="N56" s="375"/>
      <c r="O56" s="370"/>
    </row>
    <row r="57" spans="1:17" ht="21" thickBot="1" x14ac:dyDescent="0.35">
      <c r="A57" s="363"/>
      <c r="B57" s="237"/>
      <c r="C57" s="240"/>
      <c r="D57" s="364"/>
      <c r="E57" s="78"/>
      <c r="F57" s="78"/>
      <c r="G57" s="342"/>
      <c r="H57" s="313"/>
      <c r="I57" s="247"/>
      <c r="J57" s="313"/>
      <c r="K57" s="313"/>
      <c r="L57" s="249"/>
      <c r="M57" s="313"/>
      <c r="N57" s="376"/>
      <c r="O57" s="370"/>
    </row>
    <row r="58" spans="1:17" x14ac:dyDescent="0.3">
      <c r="A58" s="67" t="s">
        <v>176</v>
      </c>
    </row>
    <row r="59" spans="1:17" x14ac:dyDescent="0.3">
      <c r="A59" s="92" t="s">
        <v>141</v>
      </c>
      <c r="B59" s="242" t="s">
        <v>198</v>
      </c>
      <c r="C59" s="244"/>
      <c r="D59" s="243" t="s">
        <v>202</v>
      </c>
      <c r="F59" s="244"/>
      <c r="G59" s="242"/>
      <c r="H59" s="244"/>
      <c r="I59" s="243" t="s">
        <v>184</v>
      </c>
      <c r="L59" s="4"/>
      <c r="M59" s="4"/>
      <c r="N59" s="4"/>
    </row>
    <row r="60" spans="1:17" x14ac:dyDescent="0.3">
      <c r="A60" s="92"/>
      <c r="B60" s="242" t="s">
        <v>355</v>
      </c>
      <c r="C60" s="244"/>
      <c r="D60" s="243" t="s">
        <v>356</v>
      </c>
      <c r="F60" s="244"/>
      <c r="G60" s="242"/>
      <c r="H60" s="244"/>
      <c r="I60" s="243"/>
      <c r="L60" s="4"/>
      <c r="M60" s="4"/>
      <c r="N60" s="4"/>
    </row>
    <row r="61" spans="1:17" x14ac:dyDescent="0.3">
      <c r="A61" s="258" t="s">
        <v>205</v>
      </c>
      <c r="B61" s="242"/>
      <c r="C61" s="244"/>
      <c r="D61" s="243"/>
      <c r="G61" s="314" t="s">
        <v>132</v>
      </c>
      <c r="H61" s="314" t="s">
        <v>135</v>
      </c>
      <c r="J61" s="314" t="s">
        <v>142</v>
      </c>
      <c r="K61" s="314" t="s">
        <v>136</v>
      </c>
      <c r="L61" s="55" t="s">
        <v>249</v>
      </c>
      <c r="M61" s="68" t="s">
        <v>212</v>
      </c>
      <c r="N61" s="55" t="s">
        <v>172</v>
      </c>
    </row>
    <row r="62" spans="1:17" ht="21" thickBot="1" x14ac:dyDescent="0.35">
      <c r="A62" s="447" t="s">
        <v>167</v>
      </c>
      <c r="B62" s="448"/>
      <c r="C62" s="448"/>
      <c r="D62" s="449"/>
      <c r="E62"/>
      <c r="F62"/>
      <c r="G62" s="318" t="s">
        <v>178</v>
      </c>
      <c r="H62" s="318" t="s">
        <v>174</v>
      </c>
      <c r="I62" s="89"/>
      <c r="J62" s="318" t="s">
        <v>238</v>
      </c>
      <c r="K62" s="318" t="s">
        <v>143</v>
      </c>
      <c r="L62" s="252" t="s">
        <v>199</v>
      </c>
      <c r="M62" s="325" t="s">
        <v>213</v>
      </c>
      <c r="N62" s="206" t="s">
        <v>241</v>
      </c>
    </row>
    <row r="63" spans="1:17" x14ac:dyDescent="0.3">
      <c r="A63" s="354"/>
      <c r="B63" s="355"/>
      <c r="C63" s="356"/>
      <c r="D63" s="357"/>
      <c r="E63" s="312"/>
      <c r="F63" s="312"/>
      <c r="G63" s="330"/>
      <c r="H63" s="332"/>
      <c r="I63" s="358"/>
      <c r="J63" s="331"/>
      <c r="K63" s="331"/>
      <c r="L63" s="253"/>
      <c r="M63" s="332"/>
      <c r="N63" s="377"/>
    </row>
    <row r="64" spans="1:17" ht="21" thickBot="1" x14ac:dyDescent="0.35">
      <c r="A64" s="363"/>
      <c r="B64" s="237"/>
      <c r="C64" s="240"/>
      <c r="D64" s="364"/>
      <c r="E64" s="78"/>
      <c r="F64" s="78"/>
      <c r="G64" s="342"/>
      <c r="H64" s="75"/>
      <c r="I64" s="247"/>
      <c r="J64" s="313"/>
      <c r="K64" s="313"/>
      <c r="L64" s="249"/>
      <c r="M64" s="75"/>
      <c r="N64" s="343"/>
    </row>
    <row r="65" spans="1:16" x14ac:dyDescent="0.3">
      <c r="A65" s="92" t="s">
        <v>141</v>
      </c>
      <c r="B65" s="242" t="s">
        <v>198</v>
      </c>
      <c r="C65" s="244"/>
      <c r="D65" s="243" t="s">
        <v>184</v>
      </c>
      <c r="P65" s="69"/>
    </row>
    <row r="66" spans="1:16" x14ac:dyDescent="0.3">
      <c r="B66" s="242" t="s">
        <v>247</v>
      </c>
      <c r="C66" s="244"/>
      <c r="D66" s="243" t="s">
        <v>185</v>
      </c>
      <c r="P66" s="368"/>
    </row>
    <row r="67" spans="1:16" x14ac:dyDescent="0.3">
      <c r="B67" s="242" t="s">
        <v>322</v>
      </c>
      <c r="D67" s="243" t="s">
        <v>323</v>
      </c>
      <c r="P67" s="370"/>
    </row>
    <row r="68" spans="1:16" x14ac:dyDescent="0.3">
      <c r="A68" s="9" t="s">
        <v>390</v>
      </c>
      <c r="B68"/>
      <c r="C68" s="517"/>
      <c r="D68" s="517"/>
      <c r="E68"/>
      <c r="F68" s="518"/>
      <c r="G68" s="55" t="s">
        <v>135</v>
      </c>
      <c r="H68" s="68" t="s">
        <v>249</v>
      </c>
      <c r="I68" s="55"/>
      <c r="J68" s="55" t="s">
        <v>391</v>
      </c>
      <c r="K68" s="55" t="s">
        <v>132</v>
      </c>
      <c r="L68" s="55" t="s">
        <v>136</v>
      </c>
      <c r="M68" s="4"/>
      <c r="N68" s="4"/>
    </row>
    <row r="69" spans="1:16" x14ac:dyDescent="0.3">
      <c r="A69" s="519" t="s">
        <v>167</v>
      </c>
      <c r="B69" s="520"/>
      <c r="C69" s="520"/>
      <c r="D69" s="521"/>
      <c r="E69"/>
      <c r="F69" s="518"/>
      <c r="G69" s="522" t="s">
        <v>174</v>
      </c>
      <c r="H69" s="523" t="s">
        <v>392</v>
      </c>
      <c r="I69" s="524"/>
      <c r="J69" s="206" t="s">
        <v>393</v>
      </c>
      <c r="K69" s="206" t="s">
        <v>178</v>
      </c>
      <c r="L69" s="522" t="s">
        <v>143</v>
      </c>
      <c r="M69" s="4"/>
      <c r="N69" s="4"/>
    </row>
    <row r="70" spans="1:16" x14ac:dyDescent="0.3">
      <c r="A70" s="525" t="s">
        <v>394</v>
      </c>
      <c r="B70" s="56" t="s">
        <v>395</v>
      </c>
      <c r="C70" s="62" t="s">
        <v>7</v>
      </c>
      <c r="D70" s="62" t="s">
        <v>7</v>
      </c>
      <c r="E70" s="7"/>
      <c r="F70" s="526">
        <v>799000</v>
      </c>
      <c r="G70" s="74" t="s">
        <v>173</v>
      </c>
      <c r="H70" s="74" t="s">
        <v>396</v>
      </c>
      <c r="I70" s="74"/>
      <c r="J70" s="527" t="s">
        <v>397</v>
      </c>
      <c r="K70" s="74" t="s">
        <v>177</v>
      </c>
      <c r="L70" s="528" t="s">
        <v>144</v>
      </c>
      <c r="M70" s="4"/>
      <c r="N70" s="4"/>
    </row>
    <row r="71" spans="1:16" x14ac:dyDescent="0.3">
      <c r="A71" s="525" t="s">
        <v>398</v>
      </c>
      <c r="B71" s="56" t="s">
        <v>399</v>
      </c>
      <c r="C71" s="62" t="s">
        <v>7</v>
      </c>
      <c r="D71" s="62" t="s">
        <v>7</v>
      </c>
      <c r="E71" s="7"/>
      <c r="F71" s="526">
        <v>839000</v>
      </c>
      <c r="G71" s="74" t="s">
        <v>173</v>
      </c>
      <c r="H71" s="74" t="s">
        <v>396</v>
      </c>
      <c r="I71" s="74"/>
      <c r="J71" s="527" t="s">
        <v>397</v>
      </c>
      <c r="K71" s="74" t="s">
        <v>177</v>
      </c>
      <c r="L71" s="74" t="s">
        <v>144</v>
      </c>
      <c r="M71" s="4"/>
      <c r="N71" s="4"/>
    </row>
    <row r="72" spans="1:16" x14ac:dyDescent="0.3">
      <c r="N72" s="4"/>
    </row>
  </sheetData>
  <mergeCells count="8">
    <mergeCell ref="A62:D62"/>
    <mergeCell ref="A69:D69"/>
    <mergeCell ref="A6:D6"/>
    <mergeCell ref="A12:D12"/>
    <mergeCell ref="A23:D23"/>
    <mergeCell ref="A37:D37"/>
    <mergeCell ref="A48:D48"/>
    <mergeCell ref="A54:D54"/>
  </mergeCells>
  <pageMargins left="0.70866141732283472" right="0.70866141732283472" top="0.78740157480314965" bottom="0.78740157480314965" header="0.31496062992125984" footer="0.31496062992125984"/>
  <pageSetup paperSize="9" scale="3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2"/>
  <sheetViews>
    <sheetView zoomScale="50" zoomScaleNormal="50" workbookViewId="0">
      <selection activeCell="J19" sqref="J19"/>
    </sheetView>
  </sheetViews>
  <sheetFormatPr defaultColWidth="10.28515625" defaultRowHeight="20.25" x14ac:dyDescent="0.3"/>
  <cols>
    <col min="1" max="1" width="61" style="4" customWidth="1"/>
    <col min="2" max="2" width="24.42578125" style="4" customWidth="1"/>
    <col min="3" max="3" width="17.28515625" style="87" customWidth="1"/>
    <col min="4" max="4" width="15.28515625" style="87" customWidth="1"/>
    <col min="5" max="6" width="3.28515625" style="4" customWidth="1"/>
    <col min="7" max="7" width="27.140625" style="6" customWidth="1"/>
    <col min="8" max="8" width="29.5703125" style="6" customWidth="1"/>
    <col min="9" max="9" width="15.7109375" style="6" hidden="1" customWidth="1"/>
    <col min="10" max="10" width="28.42578125" style="6" customWidth="1"/>
    <col min="11" max="11" width="33.42578125" style="6" bestFit="1" customWidth="1"/>
    <col min="12" max="12" width="24" style="6" customWidth="1"/>
    <col min="13" max="13" width="27.28515625" style="6" customWidth="1"/>
    <col min="14" max="14" width="32.85546875" style="6" customWidth="1"/>
    <col min="15" max="15" width="25.28515625" style="4" customWidth="1"/>
    <col min="16" max="16" width="24" style="4" customWidth="1"/>
    <col min="17" max="17" width="18.85546875" style="4" customWidth="1"/>
    <col min="18" max="16384" width="10.28515625" style="4"/>
  </cols>
  <sheetData>
    <row r="1" spans="1:17" s="73" customFormat="1" ht="26.25" customHeight="1" x14ac:dyDescent="0.4">
      <c r="A1" s="1" t="s">
        <v>324</v>
      </c>
      <c r="B1" s="295"/>
      <c r="C1" s="86"/>
      <c r="D1" s="86"/>
      <c r="E1" s="2"/>
      <c r="F1" s="2"/>
      <c r="G1" s="2"/>
      <c r="H1" s="3"/>
      <c r="I1" s="3"/>
      <c r="J1" s="3"/>
      <c r="K1" s="3"/>
      <c r="L1" s="3"/>
      <c r="M1" s="3"/>
      <c r="N1" s="3"/>
      <c r="O1" s="4"/>
    </row>
    <row r="2" spans="1:17" s="73" customFormat="1" ht="13.5" customHeight="1" x14ac:dyDescent="0.4">
      <c r="A2" s="1"/>
      <c r="B2" s="2"/>
      <c r="C2" s="86"/>
      <c r="D2" s="86"/>
      <c r="E2" s="2"/>
      <c r="F2" s="2"/>
      <c r="G2" s="2"/>
      <c r="H2" s="3"/>
      <c r="I2" s="3"/>
      <c r="J2" s="3"/>
      <c r="K2" s="3"/>
      <c r="L2" s="3"/>
      <c r="M2" s="3"/>
      <c r="N2" s="3"/>
      <c r="O2" s="4"/>
    </row>
    <row r="3" spans="1:17" ht="18.75" thickBot="1" x14ac:dyDescent="0.3">
      <c r="A3" s="7" t="s">
        <v>3</v>
      </c>
      <c r="B3" s="91"/>
      <c r="C3" s="82"/>
      <c r="D3" s="82"/>
      <c r="G3" s="291"/>
      <c r="H3" s="291"/>
      <c r="I3" s="291"/>
      <c r="J3" s="291"/>
      <c r="K3" s="291" t="s">
        <v>1</v>
      </c>
      <c r="L3" s="291"/>
      <c r="M3" s="291"/>
      <c r="N3" s="291"/>
      <c r="O3"/>
    </row>
    <row r="4" spans="1:17" ht="40.5" x14ac:dyDescent="0.3">
      <c r="A4" s="9" t="s">
        <v>5</v>
      </c>
      <c r="B4" s="91" t="s">
        <v>139</v>
      </c>
      <c r="C4" s="82" t="s">
        <v>138</v>
      </c>
      <c r="D4" s="82" t="s">
        <v>137</v>
      </c>
      <c r="G4" s="378" t="s">
        <v>132</v>
      </c>
      <c r="H4" s="379" t="s">
        <v>135</v>
      </c>
      <c r="I4" s="380"/>
      <c r="J4" s="379" t="s">
        <v>237</v>
      </c>
      <c r="K4" s="379" t="s">
        <v>136</v>
      </c>
      <c r="L4" s="379" t="s">
        <v>134</v>
      </c>
      <c r="M4" s="380" t="s">
        <v>325</v>
      </c>
      <c r="N4" s="380" t="s">
        <v>231</v>
      </c>
      <c r="O4" s="380" t="s">
        <v>172</v>
      </c>
      <c r="P4" s="381" t="s">
        <v>326</v>
      </c>
      <c r="Q4" s="382" t="s">
        <v>212</v>
      </c>
    </row>
    <row r="5" spans="1:17" ht="33" thickBot="1" x14ac:dyDescent="0.35">
      <c r="A5" s="447" t="s">
        <v>167</v>
      </c>
      <c r="B5" s="448"/>
      <c r="C5" s="448"/>
      <c r="D5" s="449"/>
      <c r="G5" s="383" t="s">
        <v>178</v>
      </c>
      <c r="H5" s="384" t="s">
        <v>174</v>
      </c>
      <c r="I5" s="385"/>
      <c r="J5" s="384" t="s">
        <v>238</v>
      </c>
      <c r="K5" s="384" t="s">
        <v>143</v>
      </c>
      <c r="L5" s="386" t="s">
        <v>209</v>
      </c>
      <c r="M5" s="386" t="s">
        <v>327</v>
      </c>
      <c r="N5" s="387" t="s">
        <v>328</v>
      </c>
      <c r="O5" s="387" t="s">
        <v>241</v>
      </c>
      <c r="P5" s="388" t="s">
        <v>329</v>
      </c>
      <c r="Q5" s="389" t="s">
        <v>213</v>
      </c>
    </row>
    <row r="6" spans="1:17" ht="20.100000000000001" customHeight="1" x14ac:dyDescent="0.3">
      <c r="A6" s="326" t="s">
        <v>259</v>
      </c>
      <c r="B6" s="327" t="s">
        <v>330</v>
      </c>
      <c r="C6" s="328" t="s">
        <v>8</v>
      </c>
      <c r="D6" s="329" t="s">
        <v>184</v>
      </c>
      <c r="E6" s="73"/>
      <c r="F6" s="73"/>
      <c r="G6" s="330" t="s">
        <v>177</v>
      </c>
      <c r="H6" s="331" t="s">
        <v>173</v>
      </c>
      <c r="I6" s="332"/>
      <c r="J6" s="331" t="s">
        <v>232</v>
      </c>
      <c r="K6" s="331" t="s">
        <v>144</v>
      </c>
      <c r="L6" s="333" t="s">
        <v>210</v>
      </c>
      <c r="M6" s="332" t="s">
        <v>303</v>
      </c>
      <c r="N6" s="332" t="s">
        <v>304</v>
      </c>
      <c r="O6" s="332" t="s">
        <v>243</v>
      </c>
      <c r="P6" s="332" t="s">
        <v>331</v>
      </c>
      <c r="Q6" s="335"/>
    </row>
    <row r="7" spans="1:17" ht="20.100000000000001" customHeight="1" x14ac:dyDescent="0.3">
      <c r="A7" s="336" t="s">
        <v>244</v>
      </c>
      <c r="B7" s="70" t="s">
        <v>330</v>
      </c>
      <c r="C7" s="72" t="s">
        <v>7</v>
      </c>
      <c r="D7" s="337" t="s">
        <v>184</v>
      </c>
      <c r="E7" s="73"/>
      <c r="F7" s="73"/>
      <c r="G7" s="338" t="s">
        <v>177</v>
      </c>
      <c r="H7" s="298" t="s">
        <v>173</v>
      </c>
      <c r="I7" s="74"/>
      <c r="J7" s="298" t="s">
        <v>232</v>
      </c>
      <c r="K7" s="298" t="s">
        <v>144</v>
      </c>
      <c r="L7" s="5" t="s">
        <v>210</v>
      </c>
      <c r="M7" s="74" t="s">
        <v>303</v>
      </c>
      <c r="N7" s="74" t="s">
        <v>304</v>
      </c>
      <c r="O7" s="74" t="s">
        <v>243</v>
      </c>
      <c r="P7" s="74" t="s">
        <v>331</v>
      </c>
      <c r="Q7" s="339"/>
    </row>
    <row r="8" spans="1:17" x14ac:dyDescent="0.3">
      <c r="A8" s="340" t="s">
        <v>258</v>
      </c>
      <c r="B8" s="70" t="s">
        <v>332</v>
      </c>
      <c r="C8" s="72" t="s">
        <v>7</v>
      </c>
      <c r="D8" s="337" t="s">
        <v>184</v>
      </c>
      <c r="E8" s="73"/>
      <c r="F8" s="73"/>
      <c r="G8" s="338" t="s">
        <v>177</v>
      </c>
      <c r="H8" s="298" t="s">
        <v>173</v>
      </c>
      <c r="I8" s="74"/>
      <c r="J8" s="298" t="s">
        <v>232</v>
      </c>
      <c r="K8" s="298" t="s">
        <v>144</v>
      </c>
      <c r="L8" s="5" t="s">
        <v>210</v>
      </c>
      <c r="M8" s="74" t="s">
        <v>303</v>
      </c>
      <c r="N8" s="74" t="s">
        <v>304</v>
      </c>
      <c r="O8" s="74" t="s">
        <v>243</v>
      </c>
      <c r="P8" s="74" t="s">
        <v>331</v>
      </c>
      <c r="Q8" s="339"/>
    </row>
    <row r="9" spans="1:17" ht="26.25" customHeight="1" x14ac:dyDescent="0.3">
      <c r="A9" s="340" t="s">
        <v>245</v>
      </c>
      <c r="B9" s="56" t="s">
        <v>333</v>
      </c>
      <c r="C9" s="71" t="s">
        <v>7</v>
      </c>
      <c r="D9" s="337" t="s">
        <v>246</v>
      </c>
      <c r="G9" s="338" t="s">
        <v>177</v>
      </c>
      <c r="H9" s="298" t="s">
        <v>173</v>
      </c>
      <c r="I9" s="74"/>
      <c r="J9" s="298" t="s">
        <v>232</v>
      </c>
      <c r="K9" s="298" t="s">
        <v>144</v>
      </c>
      <c r="L9" s="5" t="s">
        <v>210</v>
      </c>
      <c r="M9" s="74" t="s">
        <v>303</v>
      </c>
      <c r="N9" s="74" t="s">
        <v>304</v>
      </c>
      <c r="O9" s="74" t="s">
        <v>243</v>
      </c>
      <c r="P9" s="74" t="s">
        <v>331</v>
      </c>
      <c r="Q9" s="339"/>
    </row>
    <row r="10" spans="1:17" ht="21" thickBot="1" x14ac:dyDescent="0.35">
      <c r="A10" s="319" t="s">
        <v>290</v>
      </c>
      <c r="B10" s="64" t="s">
        <v>332</v>
      </c>
      <c r="C10" s="83" t="s">
        <v>334</v>
      </c>
      <c r="D10" s="341" t="s">
        <v>308</v>
      </c>
      <c r="G10" s="342" t="s">
        <v>177</v>
      </c>
      <c r="H10" s="313" t="s">
        <v>173</v>
      </c>
      <c r="I10" s="75"/>
      <c r="J10" s="313" t="s">
        <v>232</v>
      </c>
      <c r="K10" s="313" t="s">
        <v>144</v>
      </c>
      <c r="L10" s="390"/>
      <c r="M10" s="297"/>
      <c r="N10" s="297"/>
      <c r="O10" s="297"/>
      <c r="P10" s="297"/>
      <c r="Q10" s="343" t="s">
        <v>211</v>
      </c>
    </row>
    <row r="11" spans="1:17" x14ac:dyDescent="0.3">
      <c r="A11" s="92" t="s">
        <v>141</v>
      </c>
      <c r="B11" s="344" t="s">
        <v>292</v>
      </c>
      <c r="C11" s="79"/>
      <c r="D11" s="79"/>
      <c r="G11" s="69"/>
      <c r="H11" s="69"/>
      <c r="I11" s="69"/>
      <c r="J11" s="69"/>
      <c r="K11" s="69"/>
      <c r="L11" s="69"/>
      <c r="M11" s="77"/>
      <c r="N11" s="4"/>
    </row>
    <row r="12" spans="1:17" x14ac:dyDescent="0.25">
      <c r="A12" s="92"/>
      <c r="B12" s="344" t="s">
        <v>335</v>
      </c>
      <c r="C12" s="95"/>
      <c r="D12" s="95"/>
      <c r="E12" s="7"/>
      <c r="F12" s="7"/>
      <c r="G12" s="76"/>
      <c r="H12" s="76"/>
      <c r="I12" s="76"/>
      <c r="J12" s="76"/>
      <c r="K12" s="76"/>
      <c r="L12" s="76"/>
      <c r="M12" s="76"/>
      <c r="N12" s="76"/>
      <c r="O12" s="76"/>
    </row>
    <row r="13" spans="1:17" x14ac:dyDescent="0.25">
      <c r="A13" s="93"/>
      <c r="B13" s="344" t="s">
        <v>294</v>
      </c>
      <c r="C13" s="95"/>
      <c r="D13" s="95"/>
      <c r="E13" s="7"/>
      <c r="F13" s="7"/>
      <c r="G13" s="76"/>
      <c r="H13" s="76"/>
      <c r="I13" s="76"/>
      <c r="J13" s="76"/>
      <c r="K13" s="76"/>
      <c r="L13" s="76"/>
      <c r="M13" s="76"/>
      <c r="N13" s="76"/>
      <c r="O13" s="76"/>
    </row>
    <row r="14" spans="1:17" ht="21" thickBot="1" x14ac:dyDescent="0.3">
      <c r="A14" s="80"/>
      <c r="B14" s="344" t="s">
        <v>295</v>
      </c>
      <c r="C14" s="81"/>
      <c r="D14" s="81"/>
      <c r="E14" s="7"/>
      <c r="F14" s="7"/>
      <c r="G14" s="291"/>
      <c r="H14" s="291"/>
      <c r="I14" s="291"/>
      <c r="J14" s="291"/>
      <c r="K14" s="291" t="s">
        <v>1</v>
      </c>
      <c r="L14" s="291"/>
      <c r="M14" s="291"/>
      <c r="N14" s="291"/>
    </row>
    <row r="15" spans="1:17" x14ac:dyDescent="0.3">
      <c r="A15" s="9" t="s">
        <v>6</v>
      </c>
      <c r="B15" s="91" t="s">
        <v>139</v>
      </c>
      <c r="C15" s="82" t="s">
        <v>138</v>
      </c>
      <c r="D15" s="82" t="s">
        <v>137</v>
      </c>
      <c r="E15" s="90"/>
      <c r="F15"/>
      <c r="G15" s="378" t="s">
        <v>132</v>
      </c>
      <c r="H15" s="379" t="s">
        <v>136</v>
      </c>
      <c r="I15" s="379"/>
      <c r="J15" s="379" t="s">
        <v>296</v>
      </c>
      <c r="K15" s="379" t="s">
        <v>239</v>
      </c>
      <c r="L15" s="379" t="s">
        <v>236</v>
      </c>
      <c r="M15" s="379" t="s">
        <v>237</v>
      </c>
      <c r="N15" s="379" t="s">
        <v>297</v>
      </c>
      <c r="O15" s="379" t="s">
        <v>336</v>
      </c>
      <c r="P15" s="382" t="s">
        <v>212</v>
      </c>
    </row>
    <row r="16" spans="1:17" ht="33" thickBot="1" x14ac:dyDescent="0.35">
      <c r="A16" s="450" t="s">
        <v>167</v>
      </c>
      <c r="B16" s="450"/>
      <c r="C16" s="450"/>
      <c r="D16" s="450"/>
      <c r="E16"/>
      <c r="F16"/>
      <c r="G16" s="383" t="s">
        <v>178</v>
      </c>
      <c r="H16" s="384" t="s">
        <v>143</v>
      </c>
      <c r="I16" s="385"/>
      <c r="J16" s="386" t="s">
        <v>298</v>
      </c>
      <c r="K16" s="386" t="s">
        <v>209</v>
      </c>
      <c r="L16" s="387" t="s">
        <v>203</v>
      </c>
      <c r="M16" s="384" t="s">
        <v>238</v>
      </c>
      <c r="N16" s="386" t="s">
        <v>299</v>
      </c>
      <c r="O16" s="384" t="s">
        <v>174</v>
      </c>
      <c r="P16" s="389" t="s">
        <v>337</v>
      </c>
    </row>
    <row r="17" spans="1:17" s="207" customFormat="1" x14ac:dyDescent="0.3">
      <c r="A17" s="322" t="s">
        <v>300</v>
      </c>
      <c r="B17" s="321" t="s">
        <v>338</v>
      </c>
      <c r="C17" s="88" t="s">
        <v>8</v>
      </c>
      <c r="D17" s="320" t="s">
        <v>184</v>
      </c>
      <c r="E17" s="7"/>
      <c r="F17" s="7"/>
      <c r="G17" s="330" t="s">
        <v>177</v>
      </c>
      <c r="H17" s="331" t="s">
        <v>144</v>
      </c>
      <c r="I17" s="332"/>
      <c r="J17" s="391"/>
      <c r="K17" s="391"/>
      <c r="L17" s="391"/>
      <c r="M17" s="332" t="s">
        <v>232</v>
      </c>
      <c r="N17" s="391"/>
      <c r="O17" s="332" t="s">
        <v>173</v>
      </c>
      <c r="P17" s="392"/>
    </row>
    <row r="18" spans="1:17" x14ac:dyDescent="0.3">
      <c r="A18" s="340" t="s">
        <v>301</v>
      </c>
      <c r="B18" s="56" t="s">
        <v>339</v>
      </c>
      <c r="C18" s="62" t="s">
        <v>7</v>
      </c>
      <c r="D18" s="346" t="s">
        <v>184</v>
      </c>
      <c r="E18" s="7"/>
      <c r="F18" s="7"/>
      <c r="G18" s="338" t="s">
        <v>177</v>
      </c>
      <c r="H18" s="298" t="s">
        <v>144</v>
      </c>
      <c r="I18" s="74"/>
      <c r="J18" s="74" t="s">
        <v>303</v>
      </c>
      <c r="K18" s="298" t="s">
        <v>210</v>
      </c>
      <c r="L18" s="74" t="s">
        <v>204</v>
      </c>
      <c r="M18" s="74" t="s">
        <v>232</v>
      </c>
      <c r="N18" s="74" t="s">
        <v>304</v>
      </c>
      <c r="O18" s="74" t="s">
        <v>173</v>
      </c>
      <c r="P18" s="347" t="s">
        <v>340</v>
      </c>
    </row>
    <row r="19" spans="1:17" ht="26.25" customHeight="1" x14ac:dyDescent="0.3">
      <c r="A19" s="340" t="s">
        <v>341</v>
      </c>
      <c r="B19" s="56" t="s">
        <v>342</v>
      </c>
      <c r="C19" s="62" t="s">
        <v>307</v>
      </c>
      <c r="D19" s="346" t="s">
        <v>308</v>
      </c>
      <c r="E19" s="7"/>
      <c r="F19" s="7"/>
      <c r="G19" s="338" t="s">
        <v>177</v>
      </c>
      <c r="H19" s="298" t="s">
        <v>144</v>
      </c>
      <c r="I19" s="74"/>
      <c r="J19" s="296"/>
      <c r="K19" s="296"/>
      <c r="L19" s="296"/>
      <c r="M19" s="74" t="s">
        <v>232</v>
      </c>
      <c r="N19" s="74" t="s">
        <v>304</v>
      </c>
      <c r="O19" s="74" t="s">
        <v>173</v>
      </c>
      <c r="P19" s="347" t="s">
        <v>340</v>
      </c>
    </row>
    <row r="20" spans="1:17" ht="21" thickBot="1" x14ac:dyDescent="0.35">
      <c r="A20" s="319" t="s">
        <v>343</v>
      </c>
      <c r="B20" s="64" t="s">
        <v>344</v>
      </c>
      <c r="C20" s="65" t="s">
        <v>7</v>
      </c>
      <c r="D20" s="350" t="s">
        <v>311</v>
      </c>
      <c r="E20" s="7"/>
      <c r="F20" s="7"/>
      <c r="G20" s="342" t="s">
        <v>177</v>
      </c>
      <c r="H20" s="313" t="s">
        <v>144</v>
      </c>
      <c r="I20" s="75"/>
      <c r="J20" s="75" t="s">
        <v>303</v>
      </c>
      <c r="K20" s="313" t="s">
        <v>210</v>
      </c>
      <c r="L20" s="75" t="s">
        <v>204</v>
      </c>
      <c r="M20" s="75" t="s">
        <v>232</v>
      </c>
      <c r="N20" s="75" t="s">
        <v>304</v>
      </c>
      <c r="O20" s="75" t="s">
        <v>173</v>
      </c>
      <c r="P20" s="343" t="s">
        <v>340</v>
      </c>
    </row>
    <row r="21" spans="1:17" x14ac:dyDescent="0.3">
      <c r="A21" s="67" t="s">
        <v>176</v>
      </c>
      <c r="B21" s="78"/>
      <c r="C21" s="79"/>
      <c r="D21" s="79"/>
      <c r="G21" s="69"/>
      <c r="H21" s="69"/>
      <c r="I21" s="69"/>
      <c r="J21" s="69"/>
      <c r="K21" s="69"/>
      <c r="L21" s="69"/>
      <c r="M21" s="77"/>
      <c r="N21" s="4"/>
      <c r="P21" s="76"/>
    </row>
    <row r="22" spans="1:17" x14ac:dyDescent="0.25">
      <c r="A22" s="92" t="s">
        <v>141</v>
      </c>
      <c r="B22" s="344" t="s">
        <v>292</v>
      </c>
      <c r="C22" s="95"/>
      <c r="D22" s="95"/>
      <c r="E22" s="221"/>
      <c r="F22" s="7"/>
      <c r="G22" s="351"/>
      <c r="H22" s="76"/>
      <c r="I22" s="76"/>
      <c r="J22" s="76"/>
      <c r="K22" s="76"/>
      <c r="L22" s="76"/>
      <c r="M22" s="76"/>
      <c r="N22" s="76"/>
      <c r="O22" s="76"/>
    </row>
    <row r="23" spans="1:17" x14ac:dyDescent="0.25">
      <c r="A23" s="93"/>
      <c r="B23" s="94" t="s">
        <v>312</v>
      </c>
      <c r="C23" s="95"/>
      <c r="D23" s="95"/>
      <c r="E23" s="221"/>
      <c r="F23" s="7"/>
      <c r="G23" s="76"/>
      <c r="H23" s="76"/>
      <c r="I23" s="76"/>
      <c r="J23" s="76"/>
      <c r="K23" s="76"/>
      <c r="L23" s="76"/>
      <c r="M23" s="76"/>
      <c r="N23" s="76"/>
      <c r="O23" s="76"/>
    </row>
    <row r="24" spans="1:17" x14ac:dyDescent="0.25">
      <c r="A24" s="93"/>
      <c r="B24" s="94" t="s">
        <v>313</v>
      </c>
      <c r="C24" s="95"/>
      <c r="D24" s="95"/>
      <c r="E24" s="221"/>
      <c r="F24" s="7"/>
      <c r="G24" s="76"/>
      <c r="H24" s="76"/>
      <c r="I24" s="76"/>
      <c r="J24" s="76"/>
      <c r="K24" s="76"/>
      <c r="L24" s="76"/>
      <c r="M24" s="76"/>
      <c r="N24" s="76"/>
      <c r="O24" s="76"/>
    </row>
    <row r="25" spans="1:17" x14ac:dyDescent="0.3">
      <c r="A25" s="7"/>
      <c r="B25" s="224" t="s">
        <v>314</v>
      </c>
      <c r="C25" s="352"/>
      <c r="D25" s="220"/>
      <c r="F25" s="7"/>
      <c r="G25" s="69"/>
      <c r="H25" s="290"/>
      <c r="I25" s="290"/>
      <c r="J25" s="69"/>
      <c r="K25" s="291"/>
      <c r="L25" s="225"/>
      <c r="M25" s="290"/>
      <c r="N25" s="290"/>
      <c r="O25" s="290"/>
    </row>
    <row r="26" spans="1:17" x14ac:dyDescent="0.3">
      <c r="A26" s="7"/>
      <c r="B26" s="224" t="s">
        <v>315</v>
      </c>
      <c r="C26" s="352"/>
      <c r="D26" s="220"/>
      <c r="F26" s="7"/>
      <c r="G26" s="288"/>
      <c r="H26" s="289"/>
      <c r="I26" s="289"/>
      <c r="J26" s="69"/>
      <c r="K26" s="291"/>
      <c r="L26" s="225"/>
      <c r="M26" s="290"/>
      <c r="N26" s="290"/>
      <c r="O26" s="290"/>
    </row>
    <row r="27" spans="1:17" s="222" customFormat="1" ht="23.25" customHeight="1" x14ac:dyDescent="0.3">
      <c r="A27" s="67" t="s">
        <v>176</v>
      </c>
      <c r="B27" s="4"/>
      <c r="C27" s="87"/>
      <c r="D27" s="87"/>
      <c r="E27" s="4"/>
      <c r="F27" s="4"/>
      <c r="G27" s="6"/>
      <c r="H27" s="6"/>
      <c r="I27" s="6"/>
      <c r="J27" s="6"/>
      <c r="K27" s="6"/>
      <c r="L27" s="6"/>
      <c r="M27" s="6"/>
      <c r="N27" s="6"/>
      <c r="O27" s="4"/>
    </row>
    <row r="28" spans="1:17" s="222" customFormat="1" ht="18.75" thickBot="1" x14ac:dyDescent="0.3">
      <c r="A28" s="4"/>
      <c r="B28" s="94" t="s">
        <v>186</v>
      </c>
      <c r="C28" s="95"/>
      <c r="D28" s="95"/>
      <c r="E28" s="221"/>
      <c r="F28" s="4"/>
      <c r="G28" s="6"/>
      <c r="H28" s="6"/>
      <c r="I28" s="6"/>
      <c r="J28" s="6"/>
      <c r="K28" s="6"/>
      <c r="L28" s="6"/>
      <c r="M28" s="6"/>
      <c r="N28" s="6"/>
      <c r="O28" s="4"/>
    </row>
    <row r="29" spans="1:17" x14ac:dyDescent="0.3">
      <c r="A29" s="8" t="s">
        <v>175</v>
      </c>
      <c r="B29" s="91" t="s">
        <v>139</v>
      </c>
      <c r="C29" s="82" t="s">
        <v>138</v>
      </c>
      <c r="D29" s="82" t="s">
        <v>137</v>
      </c>
      <c r="E29" s="7"/>
      <c r="F29"/>
      <c r="G29" s="378" t="s">
        <v>132</v>
      </c>
      <c r="H29" s="379" t="s">
        <v>135</v>
      </c>
      <c r="I29" s="380"/>
      <c r="J29" s="379" t="s">
        <v>142</v>
      </c>
      <c r="K29" s="393" t="s">
        <v>212</v>
      </c>
      <c r="L29" s="394" t="s">
        <v>172</v>
      </c>
      <c r="M29" s="380" t="s">
        <v>249</v>
      </c>
      <c r="N29" s="379" t="s">
        <v>136</v>
      </c>
      <c r="O29" s="380" t="s">
        <v>250</v>
      </c>
      <c r="P29" s="380" t="s">
        <v>264</v>
      </c>
      <c r="Q29" s="395" t="s">
        <v>256</v>
      </c>
    </row>
    <row r="30" spans="1:17" ht="21" thickBot="1" x14ac:dyDescent="0.35">
      <c r="A30" s="451" t="s">
        <v>167</v>
      </c>
      <c r="B30" s="452"/>
      <c r="C30" s="452"/>
      <c r="D30" s="453"/>
      <c r="E30"/>
      <c r="F30"/>
      <c r="G30" s="383" t="s">
        <v>178</v>
      </c>
      <c r="H30" s="384" t="s">
        <v>174</v>
      </c>
      <c r="I30" s="385"/>
      <c r="J30" s="384" t="s">
        <v>238</v>
      </c>
      <c r="K30" s="388" t="s">
        <v>213</v>
      </c>
      <c r="L30" s="387" t="s">
        <v>241</v>
      </c>
      <c r="M30" s="386" t="s">
        <v>199</v>
      </c>
      <c r="N30" s="384" t="s">
        <v>143</v>
      </c>
      <c r="O30" s="386" t="s">
        <v>200</v>
      </c>
      <c r="P30" s="386" t="s">
        <v>265</v>
      </c>
      <c r="Q30" s="396" t="s">
        <v>255</v>
      </c>
    </row>
    <row r="31" spans="1:17" x14ac:dyDescent="0.3">
      <c r="A31" s="354" t="s">
        <v>254</v>
      </c>
      <c r="B31" s="355" t="s">
        <v>345</v>
      </c>
      <c r="C31" s="356" t="s">
        <v>8</v>
      </c>
      <c r="D31" s="357" t="s">
        <v>202</v>
      </c>
      <c r="E31" s="312"/>
      <c r="F31" s="312"/>
      <c r="G31" s="330" t="s">
        <v>177</v>
      </c>
      <c r="H31" s="331" t="s">
        <v>173</v>
      </c>
      <c r="I31" s="358"/>
      <c r="J31" s="331" t="s">
        <v>232</v>
      </c>
      <c r="K31" s="332" t="s">
        <v>211</v>
      </c>
      <c r="L31" s="332" t="s">
        <v>243</v>
      </c>
      <c r="M31" s="253" t="s">
        <v>181</v>
      </c>
      <c r="N31" s="331" t="s">
        <v>144</v>
      </c>
      <c r="O31" s="358" t="s">
        <v>346</v>
      </c>
      <c r="P31" s="358" t="s">
        <v>316</v>
      </c>
      <c r="Q31" s="359" t="s">
        <v>251</v>
      </c>
    </row>
    <row r="32" spans="1:17" x14ac:dyDescent="0.3">
      <c r="A32" s="360" t="s">
        <v>253</v>
      </c>
      <c r="B32" s="236" t="s">
        <v>345</v>
      </c>
      <c r="C32" s="239" t="s">
        <v>7</v>
      </c>
      <c r="D32" s="361" t="s">
        <v>202</v>
      </c>
      <c r="E32" s="78"/>
      <c r="F32" s="78"/>
      <c r="G32" s="338" t="s">
        <v>177</v>
      </c>
      <c r="H32" s="298" t="s">
        <v>173</v>
      </c>
      <c r="I32" s="245"/>
      <c r="J32" s="298" t="s">
        <v>232</v>
      </c>
      <c r="K32" s="74" t="s">
        <v>211</v>
      </c>
      <c r="L32" s="74" t="s">
        <v>243</v>
      </c>
      <c r="M32" s="248" t="s">
        <v>181</v>
      </c>
      <c r="N32" s="298" t="s">
        <v>144</v>
      </c>
      <c r="O32" s="245" t="s">
        <v>346</v>
      </c>
      <c r="P32" s="245" t="s">
        <v>316</v>
      </c>
      <c r="Q32" s="362" t="s">
        <v>251</v>
      </c>
    </row>
    <row r="33" spans="1:17" x14ac:dyDescent="0.3">
      <c r="A33" s="360" t="s">
        <v>252</v>
      </c>
      <c r="B33" s="236" t="s">
        <v>347</v>
      </c>
      <c r="C33" s="239" t="s">
        <v>7</v>
      </c>
      <c r="D33" s="361" t="s">
        <v>202</v>
      </c>
      <c r="E33" s="78"/>
      <c r="F33" s="78"/>
      <c r="G33" s="338" t="s">
        <v>177</v>
      </c>
      <c r="H33" s="298" t="s">
        <v>173</v>
      </c>
      <c r="I33" s="245"/>
      <c r="J33" s="298" t="s">
        <v>232</v>
      </c>
      <c r="K33" s="74" t="s">
        <v>211</v>
      </c>
      <c r="L33" s="74" t="s">
        <v>243</v>
      </c>
      <c r="M33" s="248" t="s">
        <v>181</v>
      </c>
      <c r="N33" s="298" t="s">
        <v>144</v>
      </c>
      <c r="O33" s="245" t="s">
        <v>346</v>
      </c>
      <c r="P33" s="245" t="s">
        <v>316</v>
      </c>
      <c r="Q33" s="362" t="s">
        <v>251</v>
      </c>
    </row>
    <row r="34" spans="1:17" x14ac:dyDescent="0.3">
      <c r="A34" s="360" t="s">
        <v>197</v>
      </c>
      <c r="B34" s="236" t="s">
        <v>348</v>
      </c>
      <c r="C34" s="239" t="s">
        <v>7</v>
      </c>
      <c r="D34" s="361" t="s">
        <v>185</v>
      </c>
      <c r="E34" s="78"/>
      <c r="F34" s="78"/>
      <c r="G34" s="338" t="s">
        <v>177</v>
      </c>
      <c r="H34" s="298" t="s">
        <v>173</v>
      </c>
      <c r="I34" s="245"/>
      <c r="J34" s="298" t="s">
        <v>232</v>
      </c>
      <c r="K34" s="74" t="s">
        <v>211</v>
      </c>
      <c r="L34" s="74" t="s">
        <v>243</v>
      </c>
      <c r="M34" s="248" t="s">
        <v>181</v>
      </c>
      <c r="N34" s="298" t="s">
        <v>144</v>
      </c>
      <c r="O34" s="245" t="s">
        <v>346</v>
      </c>
      <c r="P34" s="245" t="s">
        <v>316</v>
      </c>
      <c r="Q34" s="362" t="s">
        <v>251</v>
      </c>
    </row>
    <row r="35" spans="1:17" ht="21" thickBot="1" x14ac:dyDescent="0.35">
      <c r="A35" s="363" t="s">
        <v>197</v>
      </c>
      <c r="B35" s="237" t="s">
        <v>348</v>
      </c>
      <c r="C35" s="240" t="s">
        <v>317</v>
      </c>
      <c r="D35" s="364" t="s">
        <v>318</v>
      </c>
      <c r="E35" s="78"/>
      <c r="F35" s="78"/>
      <c r="G35" s="342" t="s">
        <v>177</v>
      </c>
      <c r="H35" s="313" t="s">
        <v>173</v>
      </c>
      <c r="I35" s="247"/>
      <c r="J35" s="313" t="s">
        <v>232</v>
      </c>
      <c r="K35" s="75" t="s">
        <v>211</v>
      </c>
      <c r="L35" s="75" t="s">
        <v>243</v>
      </c>
      <c r="M35" s="249" t="s">
        <v>181</v>
      </c>
      <c r="N35" s="313" t="s">
        <v>144</v>
      </c>
      <c r="O35" s="247" t="s">
        <v>346</v>
      </c>
      <c r="P35" s="247" t="s">
        <v>316</v>
      </c>
      <c r="Q35" s="365" t="s">
        <v>251</v>
      </c>
    </row>
    <row r="36" spans="1:17" ht="23.25" customHeight="1" x14ac:dyDescent="0.3">
      <c r="A36" s="67" t="s">
        <v>176</v>
      </c>
    </row>
    <row r="37" spans="1:17" x14ac:dyDescent="0.3">
      <c r="A37" s="92" t="s">
        <v>141</v>
      </c>
      <c r="B37" s="242" t="s">
        <v>198</v>
      </c>
      <c r="C37" s="244"/>
      <c r="D37" s="243" t="s">
        <v>202</v>
      </c>
    </row>
    <row r="38" spans="1:17" x14ac:dyDescent="0.3">
      <c r="B38" s="242" t="s">
        <v>247</v>
      </c>
      <c r="C38" s="244"/>
      <c r="D38" s="243" t="s">
        <v>185</v>
      </c>
    </row>
    <row r="39" spans="1:17" ht="21" thickBot="1" x14ac:dyDescent="0.35">
      <c r="B39" s="242" t="s">
        <v>319</v>
      </c>
      <c r="C39" s="244"/>
      <c r="D39" s="243" t="s">
        <v>318</v>
      </c>
    </row>
    <row r="40" spans="1:17" x14ac:dyDescent="0.3">
      <c r="A40" s="258" t="s">
        <v>205</v>
      </c>
      <c r="B40" s="242"/>
      <c r="C40" s="244"/>
      <c r="D40" s="243"/>
      <c r="G40" s="378" t="s">
        <v>132</v>
      </c>
      <c r="H40" s="379" t="s">
        <v>135</v>
      </c>
      <c r="I40" s="397"/>
      <c r="J40" s="379" t="s">
        <v>142</v>
      </c>
      <c r="K40" s="379" t="s">
        <v>136</v>
      </c>
      <c r="L40" s="380" t="s">
        <v>249</v>
      </c>
      <c r="M40" s="382" t="s">
        <v>320</v>
      </c>
      <c r="N40" s="69"/>
    </row>
    <row r="41" spans="1:17" ht="33" thickBot="1" x14ac:dyDescent="0.35">
      <c r="A41" s="447" t="s">
        <v>167</v>
      </c>
      <c r="B41" s="448"/>
      <c r="C41" s="448"/>
      <c r="D41" s="448"/>
      <c r="E41"/>
      <c r="F41"/>
      <c r="G41" s="383" t="s">
        <v>178</v>
      </c>
      <c r="H41" s="384" t="s">
        <v>174</v>
      </c>
      <c r="I41" s="385"/>
      <c r="J41" s="384" t="s">
        <v>238</v>
      </c>
      <c r="K41" s="384" t="s">
        <v>143</v>
      </c>
      <c r="L41" s="386" t="s">
        <v>199</v>
      </c>
      <c r="M41" s="398" t="s">
        <v>337</v>
      </c>
      <c r="N41" s="368"/>
    </row>
    <row r="42" spans="1:17" x14ac:dyDescent="0.3">
      <c r="A42" s="354" t="s">
        <v>206</v>
      </c>
      <c r="B42" s="355" t="s">
        <v>349</v>
      </c>
      <c r="C42" s="356" t="s">
        <v>8</v>
      </c>
      <c r="D42" s="357" t="s">
        <v>184</v>
      </c>
      <c r="E42" s="312"/>
      <c r="F42" s="312"/>
      <c r="G42" s="399" t="s">
        <v>177</v>
      </c>
      <c r="H42" s="251" t="s">
        <v>173</v>
      </c>
      <c r="I42" s="246"/>
      <c r="J42" s="251" t="s">
        <v>232</v>
      </c>
      <c r="K42" s="251" t="s">
        <v>144</v>
      </c>
      <c r="L42" s="250" t="s">
        <v>181</v>
      </c>
      <c r="M42" s="400" t="s">
        <v>340</v>
      </c>
      <c r="N42" s="370"/>
      <c r="P42" s="69"/>
      <c r="Q42" s="69"/>
    </row>
    <row r="43" spans="1:17" ht="21" thickBot="1" x14ac:dyDescent="0.35">
      <c r="A43" s="363" t="s">
        <v>207</v>
      </c>
      <c r="B43" s="237" t="s">
        <v>350</v>
      </c>
      <c r="C43" s="240" t="s">
        <v>7</v>
      </c>
      <c r="D43" s="364" t="s">
        <v>184</v>
      </c>
      <c r="E43" s="78"/>
      <c r="F43" s="78"/>
      <c r="G43" s="342" t="s">
        <v>177</v>
      </c>
      <c r="H43" s="313" t="s">
        <v>173</v>
      </c>
      <c r="I43" s="247"/>
      <c r="J43" s="313" t="s">
        <v>232</v>
      </c>
      <c r="K43" s="313" t="s">
        <v>144</v>
      </c>
      <c r="L43" s="249" t="s">
        <v>181</v>
      </c>
      <c r="M43" s="371" t="s">
        <v>340</v>
      </c>
      <c r="N43" s="370"/>
      <c r="P43" s="368"/>
      <c r="Q43" s="372"/>
    </row>
    <row r="44" spans="1:17" x14ac:dyDescent="0.3">
      <c r="A44" s="67" t="s">
        <v>176</v>
      </c>
      <c r="P44" s="370"/>
      <c r="Q44" s="69"/>
    </row>
    <row r="45" spans="1:17" ht="21" thickBot="1" x14ac:dyDescent="0.35">
      <c r="A45" s="92" t="s">
        <v>141</v>
      </c>
      <c r="B45" s="242" t="s">
        <v>198</v>
      </c>
      <c r="C45" s="244"/>
      <c r="D45" s="243" t="s">
        <v>184</v>
      </c>
      <c r="F45" s="244"/>
      <c r="G45" s="242"/>
      <c r="H45" s="244"/>
      <c r="I45" s="243" t="s">
        <v>184</v>
      </c>
      <c r="L45" s="4"/>
      <c r="M45" s="4"/>
      <c r="N45" s="4"/>
      <c r="P45" s="370"/>
      <c r="Q45" s="69"/>
    </row>
    <row r="46" spans="1:17" x14ac:dyDescent="0.3">
      <c r="A46" s="258" t="s">
        <v>175</v>
      </c>
      <c r="B46" s="242"/>
      <c r="C46" s="244"/>
      <c r="D46" s="243"/>
      <c r="G46" s="378" t="s">
        <v>132</v>
      </c>
      <c r="H46" s="379" t="s">
        <v>135</v>
      </c>
      <c r="I46" s="401"/>
      <c r="J46" s="379" t="s">
        <v>142</v>
      </c>
      <c r="K46" s="379" t="s">
        <v>136</v>
      </c>
      <c r="L46" s="380" t="s">
        <v>249</v>
      </c>
      <c r="M46" s="381" t="s">
        <v>320</v>
      </c>
      <c r="N46" s="402" t="s">
        <v>250</v>
      </c>
      <c r="O46" s="69"/>
      <c r="P46" s="370"/>
      <c r="Q46" s="69"/>
    </row>
    <row r="47" spans="1:17" ht="33" thickBot="1" x14ac:dyDescent="0.35">
      <c r="A47" s="447" t="s">
        <v>167</v>
      </c>
      <c r="B47" s="448"/>
      <c r="C47" s="448"/>
      <c r="D47" s="449"/>
      <c r="E47"/>
      <c r="F47"/>
      <c r="G47" s="403" t="s">
        <v>178</v>
      </c>
      <c r="H47" s="318" t="s">
        <v>174</v>
      </c>
      <c r="I47" s="89"/>
      <c r="J47" s="318" t="s">
        <v>238</v>
      </c>
      <c r="K47" s="318" t="s">
        <v>143</v>
      </c>
      <c r="L47" s="252" t="s">
        <v>199</v>
      </c>
      <c r="M47" s="367" t="s">
        <v>337</v>
      </c>
      <c r="N47" s="404" t="s">
        <v>200</v>
      </c>
      <c r="O47" s="368"/>
      <c r="P47" s="370"/>
      <c r="Q47" s="69"/>
    </row>
    <row r="48" spans="1:17" x14ac:dyDescent="0.3">
      <c r="A48" s="354" t="s">
        <v>194</v>
      </c>
      <c r="B48" s="355" t="s">
        <v>351</v>
      </c>
      <c r="C48" s="356" t="s">
        <v>8</v>
      </c>
      <c r="D48" s="357" t="s">
        <v>202</v>
      </c>
      <c r="E48" s="312"/>
      <c r="F48" s="312"/>
      <c r="G48" s="330" t="s">
        <v>177</v>
      </c>
      <c r="H48" s="331" t="s">
        <v>173</v>
      </c>
      <c r="I48" s="358"/>
      <c r="J48" s="331" t="s">
        <v>232</v>
      </c>
      <c r="K48" s="331" t="s">
        <v>144</v>
      </c>
      <c r="L48" s="253" t="s">
        <v>181</v>
      </c>
      <c r="M48" s="331" t="s">
        <v>340</v>
      </c>
      <c r="N48" s="373" t="s">
        <v>346</v>
      </c>
      <c r="O48" s="370"/>
      <c r="Q48" s="6"/>
    </row>
    <row r="49" spans="1:16" x14ac:dyDescent="0.3">
      <c r="A49" s="360" t="s">
        <v>195</v>
      </c>
      <c r="B49" s="238" t="s">
        <v>352</v>
      </c>
      <c r="C49" s="241" t="s">
        <v>7</v>
      </c>
      <c r="D49" s="374" t="s">
        <v>353</v>
      </c>
      <c r="E49" s="78"/>
      <c r="F49" s="78"/>
      <c r="G49" s="338" t="s">
        <v>177</v>
      </c>
      <c r="H49" s="298" t="s">
        <v>173</v>
      </c>
      <c r="I49" s="245"/>
      <c r="J49" s="298" t="s">
        <v>232</v>
      </c>
      <c r="K49" s="298" t="s">
        <v>144</v>
      </c>
      <c r="L49" s="248" t="s">
        <v>181</v>
      </c>
      <c r="M49" s="298" t="s">
        <v>340</v>
      </c>
      <c r="N49" s="375" t="s">
        <v>346</v>
      </c>
      <c r="O49" s="370"/>
    </row>
    <row r="50" spans="1:16" ht="21" thickBot="1" x14ac:dyDescent="0.35">
      <c r="A50" s="363" t="s">
        <v>196</v>
      </c>
      <c r="B50" s="237" t="s">
        <v>354</v>
      </c>
      <c r="C50" s="240" t="s">
        <v>7</v>
      </c>
      <c r="D50" s="364" t="s">
        <v>353</v>
      </c>
      <c r="E50" s="78"/>
      <c r="F50" s="78"/>
      <c r="G50" s="342" t="s">
        <v>177</v>
      </c>
      <c r="H50" s="313" t="s">
        <v>173</v>
      </c>
      <c r="I50" s="247"/>
      <c r="J50" s="313" t="s">
        <v>232</v>
      </c>
      <c r="K50" s="313" t="s">
        <v>144</v>
      </c>
      <c r="L50" s="249" t="s">
        <v>181</v>
      </c>
      <c r="M50" s="313" t="s">
        <v>340</v>
      </c>
      <c r="N50" s="376" t="s">
        <v>346</v>
      </c>
      <c r="O50" s="370"/>
    </row>
    <row r="51" spans="1:16" x14ac:dyDescent="0.3">
      <c r="A51" s="67" t="s">
        <v>176</v>
      </c>
    </row>
    <row r="52" spans="1:16" x14ac:dyDescent="0.3">
      <c r="A52" s="92" t="s">
        <v>141</v>
      </c>
      <c r="B52" s="242" t="s">
        <v>198</v>
      </c>
      <c r="C52" s="244"/>
      <c r="D52" s="243" t="s">
        <v>202</v>
      </c>
      <c r="F52" s="244"/>
      <c r="G52" s="242"/>
      <c r="H52" s="244"/>
      <c r="I52" s="243" t="s">
        <v>184</v>
      </c>
      <c r="L52" s="4"/>
      <c r="M52" s="4"/>
      <c r="N52" s="4"/>
    </row>
    <row r="53" spans="1:16" x14ac:dyDescent="0.3">
      <c r="A53" s="92"/>
      <c r="B53" s="242" t="s">
        <v>355</v>
      </c>
      <c r="C53" s="244"/>
      <c r="D53" s="243" t="s">
        <v>356</v>
      </c>
      <c r="F53" s="244"/>
      <c r="G53" s="242"/>
      <c r="H53" s="244"/>
      <c r="I53" s="243"/>
      <c r="L53" s="4"/>
      <c r="M53" s="4"/>
      <c r="N53" s="4"/>
    </row>
    <row r="54" spans="1:16" x14ac:dyDescent="0.3">
      <c r="A54" s="258" t="s">
        <v>205</v>
      </c>
      <c r="B54" s="242"/>
      <c r="C54" s="244"/>
      <c r="D54" s="243"/>
      <c r="G54" s="314" t="s">
        <v>132</v>
      </c>
      <c r="H54" s="314" t="s">
        <v>135</v>
      </c>
      <c r="J54" s="314" t="s">
        <v>142</v>
      </c>
      <c r="K54" s="314" t="s">
        <v>136</v>
      </c>
      <c r="L54" s="55" t="s">
        <v>249</v>
      </c>
      <c r="M54" s="68" t="s">
        <v>212</v>
      </c>
      <c r="N54" s="55" t="s">
        <v>172</v>
      </c>
    </row>
    <row r="55" spans="1:16" ht="21" thickBot="1" x14ac:dyDescent="0.35">
      <c r="A55" s="447" t="s">
        <v>167</v>
      </c>
      <c r="B55" s="448"/>
      <c r="C55" s="448"/>
      <c r="D55" s="449"/>
      <c r="E55"/>
      <c r="F55"/>
      <c r="G55" s="318" t="s">
        <v>178</v>
      </c>
      <c r="H55" s="318" t="s">
        <v>174</v>
      </c>
      <c r="I55" s="89"/>
      <c r="J55" s="318" t="s">
        <v>238</v>
      </c>
      <c r="K55" s="318" t="s">
        <v>143</v>
      </c>
      <c r="L55" s="252" t="s">
        <v>199</v>
      </c>
      <c r="M55" s="325" t="s">
        <v>213</v>
      </c>
      <c r="N55" s="206" t="s">
        <v>241</v>
      </c>
    </row>
    <row r="56" spans="1:16" x14ac:dyDescent="0.3">
      <c r="A56" s="354" t="s">
        <v>248</v>
      </c>
      <c r="B56" s="355" t="s">
        <v>357</v>
      </c>
      <c r="C56" s="356" t="s">
        <v>8</v>
      </c>
      <c r="D56" s="357" t="s">
        <v>184</v>
      </c>
      <c r="E56" s="312"/>
      <c r="F56" s="312"/>
      <c r="G56" s="330" t="s">
        <v>177</v>
      </c>
      <c r="H56" s="332" t="s">
        <v>173</v>
      </c>
      <c r="I56" s="358"/>
      <c r="J56" s="331" t="s">
        <v>232</v>
      </c>
      <c r="K56" s="331" t="s">
        <v>144</v>
      </c>
      <c r="L56" s="253" t="s">
        <v>181</v>
      </c>
      <c r="M56" s="332" t="s">
        <v>211</v>
      </c>
      <c r="N56" s="377" t="s">
        <v>243</v>
      </c>
    </row>
    <row r="57" spans="1:16" ht="21" thickBot="1" x14ac:dyDescent="0.35">
      <c r="A57" s="363" t="s">
        <v>208</v>
      </c>
      <c r="B57" s="237" t="s">
        <v>358</v>
      </c>
      <c r="C57" s="240" t="s">
        <v>7</v>
      </c>
      <c r="D57" s="364" t="s">
        <v>321</v>
      </c>
      <c r="E57" s="78"/>
      <c r="F57" s="78"/>
      <c r="G57" s="342" t="s">
        <v>177</v>
      </c>
      <c r="H57" s="75" t="s">
        <v>173</v>
      </c>
      <c r="I57" s="247"/>
      <c r="J57" s="313" t="s">
        <v>232</v>
      </c>
      <c r="K57" s="313" t="s">
        <v>144</v>
      </c>
      <c r="L57" s="249" t="s">
        <v>181</v>
      </c>
      <c r="M57" s="75" t="s">
        <v>211</v>
      </c>
      <c r="N57" s="343" t="s">
        <v>243</v>
      </c>
    </row>
    <row r="58" spans="1:16" x14ac:dyDescent="0.3">
      <c r="A58" s="92" t="s">
        <v>141</v>
      </c>
      <c r="B58" s="242" t="s">
        <v>198</v>
      </c>
      <c r="C58" s="244"/>
      <c r="D58" s="243" t="s">
        <v>184</v>
      </c>
      <c r="P58" s="69"/>
    </row>
    <row r="59" spans="1:16" x14ac:dyDescent="0.3">
      <c r="B59" s="242" t="s">
        <v>247</v>
      </c>
      <c r="C59" s="244"/>
      <c r="D59" s="243" t="s">
        <v>185</v>
      </c>
      <c r="P59" s="368"/>
    </row>
    <row r="60" spans="1:16" x14ac:dyDescent="0.3">
      <c r="B60" s="242" t="s">
        <v>322</v>
      </c>
      <c r="D60" s="243" t="s">
        <v>323</v>
      </c>
      <c r="P60" s="370"/>
    </row>
    <row r="61" spans="1:16" x14ac:dyDescent="0.3">
      <c r="P61" s="370"/>
    </row>
    <row r="62" spans="1:16" x14ac:dyDescent="0.3">
      <c r="P62" s="370"/>
    </row>
  </sheetData>
  <mergeCells count="6">
    <mergeCell ref="A55:D55"/>
    <mergeCell ref="A5:D5"/>
    <mergeCell ref="A16:D16"/>
    <mergeCell ref="A30:D30"/>
    <mergeCell ref="A41:D41"/>
    <mergeCell ref="A47:D47"/>
  </mergeCells>
  <pageMargins left="0.70866141732283472" right="0.70866141732283472" top="0.78740157480314965" bottom="0.78740157480314965" header="0.31496062992125984" footer="0.31496062992125984"/>
  <pageSetup paperSize="9" scale="3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0"/>
  <sheetViews>
    <sheetView zoomScale="50" zoomScaleNormal="50" workbookViewId="0">
      <selection activeCell="A20" sqref="A20:D20"/>
    </sheetView>
  </sheetViews>
  <sheetFormatPr defaultColWidth="10.28515625" defaultRowHeight="20.25" x14ac:dyDescent="0.3"/>
  <cols>
    <col min="1" max="1" width="61" style="4" customWidth="1"/>
    <col min="2" max="2" width="24.42578125" style="4" customWidth="1"/>
    <col min="3" max="3" width="17.28515625" style="87" customWidth="1"/>
    <col min="4" max="4" width="15.28515625" style="87" customWidth="1"/>
    <col min="5" max="6" width="3.28515625" style="4" customWidth="1"/>
    <col min="7" max="7" width="27.140625" style="6" customWidth="1"/>
    <col min="8" max="8" width="29.5703125" style="6" customWidth="1"/>
    <col min="9" max="9" width="15.7109375" style="6" hidden="1" customWidth="1"/>
    <col min="10" max="10" width="28.42578125" style="6" customWidth="1"/>
    <col min="11" max="11" width="33.42578125" style="6" bestFit="1" customWidth="1"/>
    <col min="12" max="12" width="24" style="6" customWidth="1"/>
    <col min="13" max="13" width="27.28515625" style="6" customWidth="1"/>
    <col min="14" max="14" width="32.85546875" style="6" customWidth="1"/>
    <col min="15" max="15" width="25.28515625" style="4" customWidth="1"/>
    <col min="16" max="16" width="24" style="4" customWidth="1"/>
    <col min="17" max="17" width="18.85546875" style="4" customWidth="1"/>
    <col min="18" max="16384" width="10.28515625" style="4"/>
  </cols>
  <sheetData>
    <row r="1" spans="1:16" s="73" customFormat="1" ht="26.25" customHeight="1" x14ac:dyDescent="0.4">
      <c r="A1" s="1" t="s">
        <v>260</v>
      </c>
      <c r="B1" s="295"/>
      <c r="C1" s="86"/>
      <c r="D1" s="86"/>
      <c r="E1" s="2"/>
      <c r="F1" s="2"/>
      <c r="G1" s="2"/>
      <c r="H1" s="3"/>
      <c r="I1" s="3"/>
      <c r="J1" s="3"/>
      <c r="K1" s="3"/>
      <c r="L1" s="3"/>
      <c r="M1" s="3"/>
      <c r="N1" s="3"/>
      <c r="O1" s="4"/>
    </row>
    <row r="2" spans="1:16" s="73" customFormat="1" ht="13.5" customHeight="1" x14ac:dyDescent="0.4">
      <c r="A2" s="1"/>
      <c r="B2" s="2"/>
      <c r="C2" s="86"/>
      <c r="D2" s="86"/>
      <c r="E2" s="2"/>
      <c r="F2" s="2"/>
      <c r="G2" s="2"/>
      <c r="H2" s="3"/>
      <c r="I2" s="3"/>
      <c r="J2" s="3"/>
      <c r="K2" s="3"/>
      <c r="L2" s="3"/>
      <c r="M2" s="3"/>
      <c r="N2" s="3"/>
      <c r="O2" s="4"/>
    </row>
    <row r="3" spans="1:16" ht="18" x14ac:dyDescent="0.25">
      <c r="A3" s="7" t="s">
        <v>3</v>
      </c>
      <c r="B3" s="91"/>
      <c r="C3" s="82"/>
      <c r="D3" s="82"/>
      <c r="G3" s="291"/>
      <c r="H3" s="291"/>
      <c r="I3" s="291"/>
      <c r="J3" s="291"/>
      <c r="K3" s="291" t="s">
        <v>1</v>
      </c>
      <c r="L3" s="291"/>
      <c r="M3" s="291"/>
      <c r="N3" s="291"/>
      <c r="O3"/>
    </row>
    <row r="4" spans="1:16" x14ac:dyDescent="0.3">
      <c r="A4" s="9" t="s">
        <v>5</v>
      </c>
      <c r="B4" s="91" t="s">
        <v>139</v>
      </c>
      <c r="C4" s="82" t="s">
        <v>138</v>
      </c>
      <c r="D4" s="82" t="s">
        <v>137</v>
      </c>
      <c r="G4" s="314" t="s">
        <v>132</v>
      </c>
      <c r="H4" s="314" t="s">
        <v>135</v>
      </c>
      <c r="I4" s="55"/>
      <c r="J4" s="314" t="s">
        <v>237</v>
      </c>
      <c r="K4" s="314" t="s">
        <v>136</v>
      </c>
      <c r="L4" s="316" t="s">
        <v>229</v>
      </c>
      <c r="M4" s="55" t="s">
        <v>133</v>
      </c>
      <c r="N4" s="55" t="s">
        <v>231</v>
      </c>
      <c r="O4" s="55" t="s">
        <v>172</v>
      </c>
      <c r="P4" s="315" t="s">
        <v>212</v>
      </c>
    </row>
    <row r="5" spans="1:16" ht="33" thickBot="1" x14ac:dyDescent="0.35">
      <c r="A5" s="447" t="s">
        <v>167</v>
      </c>
      <c r="B5" s="448"/>
      <c r="C5" s="448"/>
      <c r="D5" s="449"/>
      <c r="G5" s="318" t="s">
        <v>178</v>
      </c>
      <c r="H5" s="318" t="s">
        <v>174</v>
      </c>
      <c r="I5" s="89"/>
      <c r="J5" s="318" t="s">
        <v>238</v>
      </c>
      <c r="K5" s="318" t="s">
        <v>143</v>
      </c>
      <c r="L5" s="252" t="s">
        <v>209</v>
      </c>
      <c r="M5" s="252" t="s">
        <v>182</v>
      </c>
      <c r="N5" s="206" t="s">
        <v>240</v>
      </c>
      <c r="O5" s="206" t="s">
        <v>241</v>
      </c>
      <c r="P5" s="325" t="s">
        <v>213</v>
      </c>
    </row>
    <row r="6" spans="1:16" ht="20.100000000000001" customHeight="1" x14ac:dyDescent="0.3">
      <c r="A6" s="326" t="s">
        <v>259</v>
      </c>
      <c r="B6" s="327" t="s">
        <v>261</v>
      </c>
      <c r="C6" s="328" t="s">
        <v>8</v>
      </c>
      <c r="D6" s="329" t="s">
        <v>184</v>
      </c>
      <c r="E6" s="73"/>
      <c r="F6" s="73"/>
      <c r="G6" s="330" t="s">
        <v>177</v>
      </c>
      <c r="H6" s="331" t="s">
        <v>173</v>
      </c>
      <c r="I6" s="332"/>
      <c r="J6" s="331" t="s">
        <v>232</v>
      </c>
      <c r="K6" s="331" t="s">
        <v>144</v>
      </c>
      <c r="L6" s="333" t="s">
        <v>210</v>
      </c>
      <c r="M6" s="332" t="s">
        <v>183</v>
      </c>
      <c r="N6" s="332" t="s">
        <v>242</v>
      </c>
      <c r="O6" s="334" t="s">
        <v>243</v>
      </c>
      <c r="P6" s="335"/>
    </row>
    <row r="7" spans="1:16" ht="20.100000000000001" customHeight="1" x14ac:dyDescent="0.3">
      <c r="A7" s="336" t="s">
        <v>244</v>
      </c>
      <c r="B7" s="70" t="s">
        <v>261</v>
      </c>
      <c r="C7" s="72" t="s">
        <v>7</v>
      </c>
      <c r="D7" s="337" t="s">
        <v>184</v>
      </c>
      <c r="E7" s="85"/>
      <c r="F7" s="73"/>
      <c r="G7" s="338" t="s">
        <v>177</v>
      </c>
      <c r="H7" s="298" t="s">
        <v>173</v>
      </c>
      <c r="I7" s="74"/>
      <c r="J7" s="298" t="s">
        <v>232</v>
      </c>
      <c r="K7" s="298" t="s">
        <v>144</v>
      </c>
      <c r="L7" s="5" t="s">
        <v>210</v>
      </c>
      <c r="M7" s="74" t="s">
        <v>183</v>
      </c>
      <c r="N7" s="74" t="s">
        <v>242</v>
      </c>
      <c r="O7" s="223" t="s">
        <v>243</v>
      </c>
      <c r="P7" s="339"/>
    </row>
    <row r="8" spans="1:16" ht="20.100000000000001" customHeight="1" x14ac:dyDescent="0.3">
      <c r="A8" s="340" t="s">
        <v>258</v>
      </c>
      <c r="B8" s="70" t="s">
        <v>262</v>
      </c>
      <c r="C8" s="72" t="s">
        <v>7</v>
      </c>
      <c r="D8" s="337" t="s">
        <v>184</v>
      </c>
      <c r="E8" s="73"/>
      <c r="F8" s="73"/>
      <c r="G8" s="338" t="s">
        <v>177</v>
      </c>
      <c r="H8" s="298" t="s">
        <v>173</v>
      </c>
      <c r="I8" s="74"/>
      <c r="J8" s="298" t="s">
        <v>232</v>
      </c>
      <c r="K8" s="298" t="s">
        <v>144</v>
      </c>
      <c r="L8" s="5" t="s">
        <v>210</v>
      </c>
      <c r="M8" s="74" t="s">
        <v>183</v>
      </c>
      <c r="N8" s="74" t="s">
        <v>242</v>
      </c>
      <c r="O8" s="223" t="s">
        <v>243</v>
      </c>
      <c r="P8" s="339"/>
    </row>
    <row r="9" spans="1:16" x14ac:dyDescent="0.3">
      <c r="A9" s="340" t="s">
        <v>245</v>
      </c>
      <c r="B9" s="56" t="s">
        <v>263</v>
      </c>
      <c r="C9" s="71" t="s">
        <v>7</v>
      </c>
      <c r="D9" s="337" t="s">
        <v>246</v>
      </c>
      <c r="G9" s="338" t="s">
        <v>177</v>
      </c>
      <c r="H9" s="298" t="s">
        <v>173</v>
      </c>
      <c r="I9" s="74"/>
      <c r="J9" s="298" t="s">
        <v>232</v>
      </c>
      <c r="K9" s="298" t="s">
        <v>144</v>
      </c>
      <c r="L9" s="5" t="s">
        <v>210</v>
      </c>
      <c r="M9" s="74" t="s">
        <v>183</v>
      </c>
      <c r="N9" s="74" t="s">
        <v>242</v>
      </c>
      <c r="O9" s="223" t="s">
        <v>243</v>
      </c>
      <c r="P9" s="339"/>
    </row>
    <row r="10" spans="1:16" ht="21" thickBot="1" x14ac:dyDescent="0.35">
      <c r="A10" s="319" t="s">
        <v>290</v>
      </c>
      <c r="B10" s="64" t="s">
        <v>262</v>
      </c>
      <c r="C10" s="83" t="s">
        <v>257</v>
      </c>
      <c r="D10" s="341" t="s">
        <v>291</v>
      </c>
      <c r="G10" s="342" t="s">
        <v>177</v>
      </c>
      <c r="H10" s="313" t="s">
        <v>173</v>
      </c>
      <c r="I10" s="75"/>
      <c r="J10" s="313" t="s">
        <v>232</v>
      </c>
      <c r="K10" s="313" t="s">
        <v>144</v>
      </c>
      <c r="L10" s="306"/>
      <c r="M10" s="306"/>
      <c r="N10" s="306"/>
      <c r="O10" s="306"/>
      <c r="P10" s="343" t="s">
        <v>211</v>
      </c>
    </row>
    <row r="11" spans="1:16" ht="26.25" customHeight="1" x14ac:dyDescent="0.3">
      <c r="A11" s="92" t="s">
        <v>141</v>
      </c>
      <c r="B11" s="344" t="s">
        <v>292</v>
      </c>
      <c r="C11" s="79"/>
      <c r="D11" s="79"/>
      <c r="G11" s="69"/>
      <c r="H11" s="69"/>
      <c r="I11" s="69"/>
      <c r="J11" s="69"/>
      <c r="K11" s="69"/>
      <c r="L11" s="69"/>
      <c r="M11" s="77"/>
      <c r="N11" s="4"/>
    </row>
    <row r="12" spans="1:16" x14ac:dyDescent="0.25">
      <c r="A12" s="92"/>
      <c r="B12" s="344" t="s">
        <v>293</v>
      </c>
      <c r="C12" s="95"/>
      <c r="D12" s="95"/>
      <c r="E12" s="7"/>
      <c r="F12" s="7"/>
      <c r="G12" s="76"/>
      <c r="H12" s="76"/>
      <c r="I12" s="76"/>
      <c r="J12" s="76"/>
      <c r="K12" s="76"/>
      <c r="L12" s="76"/>
      <c r="M12" s="76"/>
      <c r="N12" s="76"/>
      <c r="O12" s="76"/>
    </row>
    <row r="13" spans="1:16" x14ac:dyDescent="0.25">
      <c r="A13" s="93"/>
      <c r="B13" s="344" t="s">
        <v>294</v>
      </c>
      <c r="C13" s="95"/>
      <c r="D13" s="95"/>
      <c r="E13" s="7"/>
      <c r="F13" s="7"/>
      <c r="G13" s="76"/>
      <c r="H13" s="76"/>
      <c r="I13" s="76"/>
      <c r="J13" s="76"/>
      <c r="K13" s="76"/>
      <c r="L13" s="76"/>
      <c r="M13" s="76"/>
      <c r="N13" s="76"/>
      <c r="O13" s="76"/>
    </row>
    <row r="14" spans="1:16" x14ac:dyDescent="0.25">
      <c r="A14" s="80"/>
      <c r="B14" s="344" t="s">
        <v>295</v>
      </c>
      <c r="C14" s="81"/>
      <c r="D14" s="81"/>
      <c r="E14" s="7"/>
      <c r="F14" s="7"/>
      <c r="G14" s="291"/>
      <c r="H14" s="291"/>
      <c r="I14" s="291"/>
      <c r="J14" s="291"/>
      <c r="K14" s="291" t="s">
        <v>1</v>
      </c>
      <c r="L14" s="291"/>
      <c r="M14" s="291"/>
      <c r="N14" s="291"/>
    </row>
    <row r="15" spans="1:16" x14ac:dyDescent="0.3">
      <c r="A15" s="9" t="s">
        <v>6</v>
      </c>
      <c r="B15" s="91" t="s">
        <v>139</v>
      </c>
      <c r="C15" s="82" t="s">
        <v>138</v>
      </c>
      <c r="D15" s="82" t="s">
        <v>137</v>
      </c>
      <c r="E15" s="90"/>
      <c r="F15"/>
      <c r="G15" s="314" t="s">
        <v>132</v>
      </c>
      <c r="H15" s="314" t="s">
        <v>136</v>
      </c>
      <c r="I15" s="314"/>
      <c r="J15" s="314" t="s">
        <v>296</v>
      </c>
      <c r="K15" s="314" t="s">
        <v>239</v>
      </c>
      <c r="L15" s="314" t="s">
        <v>236</v>
      </c>
      <c r="M15" s="314" t="s">
        <v>237</v>
      </c>
      <c r="N15" s="314" t="s">
        <v>297</v>
      </c>
      <c r="O15" s="314" t="s">
        <v>135</v>
      </c>
      <c r="P15" s="315" t="s">
        <v>212</v>
      </c>
    </row>
    <row r="16" spans="1:16" ht="33" thickBot="1" x14ac:dyDescent="0.35">
      <c r="A16" s="450" t="s">
        <v>167</v>
      </c>
      <c r="B16" s="450"/>
      <c r="C16" s="450"/>
      <c r="D16" s="450"/>
      <c r="E16"/>
      <c r="F16"/>
      <c r="G16" s="318" t="s">
        <v>178</v>
      </c>
      <c r="H16" s="318" t="s">
        <v>143</v>
      </c>
      <c r="I16" s="89"/>
      <c r="J16" s="252" t="s">
        <v>298</v>
      </c>
      <c r="K16" s="252" t="s">
        <v>209</v>
      </c>
      <c r="L16" s="206" t="s">
        <v>203</v>
      </c>
      <c r="M16" s="318" t="s">
        <v>238</v>
      </c>
      <c r="N16" s="252" t="s">
        <v>299</v>
      </c>
      <c r="O16" s="318" t="s">
        <v>174</v>
      </c>
      <c r="P16" s="325" t="s">
        <v>213</v>
      </c>
    </row>
    <row r="17" spans="1:17" s="207" customFormat="1" x14ac:dyDescent="0.3">
      <c r="A17" s="322" t="s">
        <v>300</v>
      </c>
      <c r="B17" s="321" t="s">
        <v>287</v>
      </c>
      <c r="C17" s="88" t="s">
        <v>8</v>
      </c>
      <c r="D17" s="320" t="s">
        <v>184</v>
      </c>
      <c r="E17" s="7"/>
      <c r="F17" s="7"/>
      <c r="G17" s="330" t="s">
        <v>177</v>
      </c>
      <c r="H17" s="331" t="s">
        <v>144</v>
      </c>
      <c r="I17" s="332"/>
      <c r="J17" s="345"/>
      <c r="K17" s="345"/>
      <c r="L17" s="345"/>
      <c r="M17" s="331" t="s">
        <v>232</v>
      </c>
      <c r="N17" s="345"/>
      <c r="O17" s="298" t="s">
        <v>173</v>
      </c>
      <c r="P17" s="335"/>
    </row>
    <row r="18" spans="1:17" x14ac:dyDescent="0.3">
      <c r="A18" s="340" t="s">
        <v>301</v>
      </c>
      <c r="B18" s="56" t="s">
        <v>302</v>
      </c>
      <c r="C18" s="62" t="s">
        <v>7</v>
      </c>
      <c r="D18" s="346" t="s">
        <v>184</v>
      </c>
      <c r="E18" s="7"/>
      <c r="F18" s="7"/>
      <c r="G18" s="338" t="s">
        <v>177</v>
      </c>
      <c r="H18" s="298" t="s">
        <v>144</v>
      </c>
      <c r="I18" s="74"/>
      <c r="J18" s="311" t="s">
        <v>303</v>
      </c>
      <c r="K18" s="5" t="s">
        <v>210</v>
      </c>
      <c r="L18" s="74" t="s">
        <v>204</v>
      </c>
      <c r="M18" s="298" t="s">
        <v>232</v>
      </c>
      <c r="N18" s="245" t="s">
        <v>304</v>
      </c>
      <c r="O18" s="298" t="s">
        <v>173</v>
      </c>
      <c r="P18" s="347" t="s">
        <v>211</v>
      </c>
    </row>
    <row r="19" spans="1:17" x14ac:dyDescent="0.3">
      <c r="A19" s="340" t="s">
        <v>305</v>
      </c>
      <c r="B19" s="56" t="s">
        <v>306</v>
      </c>
      <c r="C19" s="62" t="s">
        <v>307</v>
      </c>
      <c r="D19" s="346" t="s">
        <v>308</v>
      </c>
      <c r="E19" s="7"/>
      <c r="F19" s="7"/>
      <c r="G19" s="338" t="s">
        <v>177</v>
      </c>
      <c r="H19" s="298" t="s">
        <v>144</v>
      </c>
      <c r="I19" s="74"/>
      <c r="J19" s="348"/>
      <c r="K19" s="349"/>
      <c r="L19" s="305"/>
      <c r="M19" s="298" t="s">
        <v>232</v>
      </c>
      <c r="N19" s="245" t="s">
        <v>304</v>
      </c>
      <c r="O19" s="298" t="s">
        <v>173</v>
      </c>
      <c r="P19" s="347" t="s">
        <v>211</v>
      </c>
    </row>
    <row r="20" spans="1:17" ht="21" thickBot="1" x14ac:dyDescent="0.35">
      <c r="A20" s="319" t="s">
        <v>309</v>
      </c>
      <c r="B20" s="64" t="s">
        <v>310</v>
      </c>
      <c r="C20" s="65" t="s">
        <v>7</v>
      </c>
      <c r="D20" s="350" t="s">
        <v>311</v>
      </c>
      <c r="E20" s="7"/>
      <c r="F20" s="7"/>
      <c r="G20" s="342" t="s">
        <v>177</v>
      </c>
      <c r="H20" s="313" t="s">
        <v>144</v>
      </c>
      <c r="I20" s="313"/>
      <c r="J20" s="75" t="s">
        <v>303</v>
      </c>
      <c r="K20" s="66" t="s">
        <v>210</v>
      </c>
      <c r="L20" s="75" t="s">
        <v>204</v>
      </c>
      <c r="M20" s="313" t="s">
        <v>232</v>
      </c>
      <c r="N20" s="247" t="s">
        <v>304</v>
      </c>
      <c r="O20" s="313" t="s">
        <v>173</v>
      </c>
      <c r="P20" s="343" t="s">
        <v>211</v>
      </c>
    </row>
    <row r="21" spans="1:17" ht="26.25" customHeight="1" x14ac:dyDescent="0.3">
      <c r="A21" s="67" t="s">
        <v>176</v>
      </c>
      <c r="B21" s="78"/>
      <c r="C21" s="79"/>
      <c r="D21" s="79"/>
      <c r="G21" s="69"/>
      <c r="H21" s="69"/>
      <c r="I21" s="69"/>
      <c r="J21" s="69"/>
      <c r="K21" s="69"/>
      <c r="L21" s="69"/>
      <c r="M21" s="77"/>
      <c r="N21" s="4"/>
      <c r="P21" s="76"/>
    </row>
    <row r="22" spans="1:17" x14ac:dyDescent="0.25">
      <c r="A22" s="92" t="s">
        <v>141</v>
      </c>
      <c r="B22" s="344" t="s">
        <v>292</v>
      </c>
      <c r="C22" s="95"/>
      <c r="D22" s="95"/>
      <c r="E22" s="221"/>
      <c r="F22" s="7"/>
      <c r="G22" s="351"/>
      <c r="H22" s="76"/>
      <c r="I22" s="76"/>
      <c r="J22" s="76"/>
      <c r="K22" s="76"/>
      <c r="L22" s="76"/>
      <c r="M22" s="76"/>
      <c r="N22" s="76"/>
      <c r="O22" s="76"/>
    </row>
    <row r="23" spans="1:17" x14ac:dyDescent="0.25">
      <c r="A23" s="93"/>
      <c r="B23" s="94" t="s">
        <v>312</v>
      </c>
      <c r="C23" s="95"/>
      <c r="D23" s="95"/>
      <c r="E23" s="221"/>
      <c r="F23" s="7"/>
      <c r="G23" s="76"/>
      <c r="H23" s="76"/>
      <c r="I23" s="76"/>
      <c r="J23" s="76"/>
      <c r="K23" s="76"/>
      <c r="L23" s="76"/>
      <c r="M23" s="76"/>
      <c r="N23" s="76"/>
      <c r="O23" s="76"/>
    </row>
    <row r="24" spans="1:17" x14ac:dyDescent="0.25">
      <c r="A24" s="93"/>
      <c r="B24" s="94" t="s">
        <v>313</v>
      </c>
      <c r="C24" s="95"/>
      <c r="D24" s="95"/>
      <c r="E24" s="221"/>
      <c r="F24" s="7"/>
      <c r="G24" s="76"/>
      <c r="H24" s="76"/>
      <c r="I24" s="76"/>
      <c r="J24" s="76"/>
      <c r="K24" s="76"/>
      <c r="L24" s="76"/>
      <c r="M24" s="76"/>
      <c r="N24" s="76"/>
      <c r="O24" s="76"/>
    </row>
    <row r="25" spans="1:17" x14ac:dyDescent="0.3">
      <c r="A25" s="7"/>
      <c r="B25" s="224" t="s">
        <v>314</v>
      </c>
      <c r="C25" s="352"/>
      <c r="D25" s="220"/>
      <c r="F25" s="7"/>
      <c r="G25" s="69"/>
      <c r="H25" s="290"/>
      <c r="I25" s="290"/>
      <c r="J25" s="69"/>
      <c r="K25" s="291"/>
      <c r="L25" s="225"/>
      <c r="M25" s="290"/>
      <c r="N25" s="290"/>
      <c r="O25" s="290"/>
    </row>
    <row r="26" spans="1:17" x14ac:dyDescent="0.3">
      <c r="A26" s="7"/>
      <c r="B26" s="224" t="s">
        <v>315</v>
      </c>
      <c r="C26" s="352"/>
      <c r="D26" s="220"/>
      <c r="F26" s="7"/>
      <c r="G26" s="69"/>
      <c r="H26" s="290"/>
      <c r="I26" s="289"/>
      <c r="J26" s="69"/>
      <c r="K26" s="291"/>
      <c r="L26" s="225"/>
      <c r="M26" s="290"/>
      <c r="N26" s="290"/>
      <c r="O26" s="290"/>
    </row>
    <row r="27" spans="1:17" s="222" customFormat="1" ht="18" x14ac:dyDescent="0.25">
      <c r="A27" s="4"/>
      <c r="B27" s="94" t="s">
        <v>186</v>
      </c>
      <c r="C27" s="95"/>
      <c r="D27" s="95"/>
      <c r="E27" s="221"/>
      <c r="F27" s="4"/>
      <c r="G27" s="6"/>
      <c r="H27" s="6"/>
      <c r="I27" s="6"/>
      <c r="J27" s="6"/>
      <c r="K27" s="6"/>
      <c r="L27" s="6"/>
      <c r="M27" s="6"/>
      <c r="N27" s="6"/>
      <c r="O27" s="4"/>
    </row>
    <row r="28" spans="1:17" ht="23.25" customHeight="1" x14ac:dyDescent="0.3">
      <c r="A28" s="8" t="s">
        <v>175</v>
      </c>
      <c r="B28" s="91" t="s">
        <v>139</v>
      </c>
      <c r="C28" s="82" t="s">
        <v>138</v>
      </c>
      <c r="D28" s="82" t="s">
        <v>137</v>
      </c>
      <c r="E28" s="7"/>
      <c r="F28"/>
      <c r="G28" s="314" t="s">
        <v>132</v>
      </c>
      <c r="H28" s="314" t="s">
        <v>135</v>
      </c>
      <c r="I28" s="55"/>
      <c r="J28" s="314" t="s">
        <v>142</v>
      </c>
      <c r="K28" s="68" t="s">
        <v>212</v>
      </c>
      <c r="L28" s="55" t="s">
        <v>172</v>
      </c>
      <c r="M28" s="55" t="s">
        <v>249</v>
      </c>
      <c r="N28" s="314" t="s">
        <v>136</v>
      </c>
      <c r="O28" s="55" t="s">
        <v>250</v>
      </c>
      <c r="P28" s="55" t="s">
        <v>264</v>
      </c>
      <c r="Q28" s="314" t="s">
        <v>256</v>
      </c>
    </row>
    <row r="29" spans="1:17" ht="21" thickBot="1" x14ac:dyDescent="0.35">
      <c r="A29" s="451" t="s">
        <v>167</v>
      </c>
      <c r="B29" s="452"/>
      <c r="C29" s="452"/>
      <c r="D29" s="453"/>
      <c r="E29"/>
      <c r="F29"/>
      <c r="G29" s="318" t="s">
        <v>178</v>
      </c>
      <c r="H29" s="318" t="s">
        <v>174</v>
      </c>
      <c r="I29" s="89"/>
      <c r="J29" s="318" t="s">
        <v>238</v>
      </c>
      <c r="K29" s="325" t="s">
        <v>213</v>
      </c>
      <c r="L29" s="206" t="s">
        <v>241</v>
      </c>
      <c r="M29" s="252" t="s">
        <v>199</v>
      </c>
      <c r="N29" s="318" t="s">
        <v>143</v>
      </c>
      <c r="O29" s="252" t="s">
        <v>200</v>
      </c>
      <c r="P29" s="252" t="s">
        <v>265</v>
      </c>
      <c r="Q29" s="353" t="s">
        <v>255</v>
      </c>
    </row>
    <row r="30" spans="1:17" x14ac:dyDescent="0.3">
      <c r="A30" s="354" t="s">
        <v>254</v>
      </c>
      <c r="B30" s="355" t="s">
        <v>266</v>
      </c>
      <c r="C30" s="356" t="s">
        <v>8</v>
      </c>
      <c r="D30" s="357" t="s">
        <v>202</v>
      </c>
      <c r="E30" s="312"/>
      <c r="F30" s="312"/>
      <c r="G30" s="330" t="s">
        <v>177</v>
      </c>
      <c r="H30" s="331" t="s">
        <v>173</v>
      </c>
      <c r="I30" s="358"/>
      <c r="J30" s="331" t="s">
        <v>232</v>
      </c>
      <c r="K30" s="332" t="s">
        <v>211</v>
      </c>
      <c r="L30" s="332" t="s">
        <v>243</v>
      </c>
      <c r="M30" s="253" t="s">
        <v>181</v>
      </c>
      <c r="N30" s="331" t="s">
        <v>144</v>
      </c>
      <c r="O30" s="358" t="s">
        <v>201</v>
      </c>
      <c r="P30" s="358" t="s">
        <v>316</v>
      </c>
      <c r="Q30" s="359" t="s">
        <v>251</v>
      </c>
    </row>
    <row r="31" spans="1:17" x14ac:dyDescent="0.3">
      <c r="A31" s="360" t="s">
        <v>253</v>
      </c>
      <c r="B31" s="236" t="s">
        <v>266</v>
      </c>
      <c r="C31" s="239" t="s">
        <v>7</v>
      </c>
      <c r="D31" s="361" t="s">
        <v>202</v>
      </c>
      <c r="E31" s="78"/>
      <c r="F31" s="78"/>
      <c r="G31" s="338" t="s">
        <v>177</v>
      </c>
      <c r="H31" s="298" t="s">
        <v>173</v>
      </c>
      <c r="I31" s="245"/>
      <c r="J31" s="298" t="s">
        <v>232</v>
      </c>
      <c r="K31" s="74" t="s">
        <v>211</v>
      </c>
      <c r="L31" s="74" t="s">
        <v>243</v>
      </c>
      <c r="M31" s="248" t="s">
        <v>181</v>
      </c>
      <c r="N31" s="298" t="s">
        <v>144</v>
      </c>
      <c r="O31" s="245" t="s">
        <v>201</v>
      </c>
      <c r="P31" s="245" t="s">
        <v>316</v>
      </c>
      <c r="Q31" s="362" t="s">
        <v>251</v>
      </c>
    </row>
    <row r="32" spans="1:17" x14ac:dyDescent="0.3">
      <c r="A32" s="360" t="s">
        <v>252</v>
      </c>
      <c r="B32" s="236" t="s">
        <v>267</v>
      </c>
      <c r="C32" s="239" t="s">
        <v>7</v>
      </c>
      <c r="D32" s="361" t="s">
        <v>202</v>
      </c>
      <c r="E32" s="78"/>
      <c r="F32" s="78"/>
      <c r="G32" s="338" t="s">
        <v>177</v>
      </c>
      <c r="H32" s="298" t="s">
        <v>173</v>
      </c>
      <c r="I32" s="245"/>
      <c r="J32" s="298" t="s">
        <v>232</v>
      </c>
      <c r="K32" s="74" t="s">
        <v>211</v>
      </c>
      <c r="L32" s="74" t="s">
        <v>243</v>
      </c>
      <c r="M32" s="248" t="s">
        <v>181</v>
      </c>
      <c r="N32" s="298" t="s">
        <v>144</v>
      </c>
      <c r="O32" s="245" t="s">
        <v>201</v>
      </c>
      <c r="P32" s="245" t="s">
        <v>316</v>
      </c>
      <c r="Q32" s="362" t="s">
        <v>251</v>
      </c>
    </row>
    <row r="33" spans="1:17" x14ac:dyDescent="0.3">
      <c r="A33" s="360" t="s">
        <v>197</v>
      </c>
      <c r="B33" s="236" t="s">
        <v>268</v>
      </c>
      <c r="C33" s="239" t="s">
        <v>7</v>
      </c>
      <c r="D33" s="361" t="s">
        <v>185</v>
      </c>
      <c r="E33" s="78"/>
      <c r="F33" s="78"/>
      <c r="G33" s="338" t="s">
        <v>177</v>
      </c>
      <c r="H33" s="298" t="s">
        <v>173</v>
      </c>
      <c r="I33" s="245"/>
      <c r="J33" s="298" t="s">
        <v>232</v>
      </c>
      <c r="K33" s="74" t="s">
        <v>211</v>
      </c>
      <c r="L33" s="74" t="s">
        <v>243</v>
      </c>
      <c r="M33" s="248" t="s">
        <v>181</v>
      </c>
      <c r="N33" s="298" t="s">
        <v>144</v>
      </c>
      <c r="O33" s="245" t="s">
        <v>201</v>
      </c>
      <c r="P33" s="245" t="s">
        <v>316</v>
      </c>
      <c r="Q33" s="362" t="s">
        <v>251</v>
      </c>
    </row>
    <row r="34" spans="1:17" ht="21" thickBot="1" x14ac:dyDescent="0.35">
      <c r="A34" s="363" t="s">
        <v>197</v>
      </c>
      <c r="B34" s="237" t="s">
        <v>268</v>
      </c>
      <c r="C34" s="240" t="s">
        <v>317</v>
      </c>
      <c r="D34" s="364" t="s">
        <v>318</v>
      </c>
      <c r="E34" s="78"/>
      <c r="F34" s="78"/>
      <c r="G34" s="342" t="s">
        <v>177</v>
      </c>
      <c r="H34" s="313" t="s">
        <v>173</v>
      </c>
      <c r="I34" s="247"/>
      <c r="J34" s="313" t="s">
        <v>232</v>
      </c>
      <c r="K34" s="75" t="s">
        <v>211</v>
      </c>
      <c r="L34" s="75" t="s">
        <v>243</v>
      </c>
      <c r="M34" s="249" t="s">
        <v>181</v>
      </c>
      <c r="N34" s="313" t="s">
        <v>144</v>
      </c>
      <c r="O34" s="247" t="s">
        <v>201</v>
      </c>
      <c r="P34" s="247" t="s">
        <v>316</v>
      </c>
      <c r="Q34" s="365" t="s">
        <v>251</v>
      </c>
    </row>
    <row r="35" spans="1:17" x14ac:dyDescent="0.3">
      <c r="A35" s="67" t="s">
        <v>176</v>
      </c>
    </row>
    <row r="36" spans="1:17" x14ac:dyDescent="0.3">
      <c r="A36" s="92" t="s">
        <v>141</v>
      </c>
      <c r="B36" s="242" t="s">
        <v>198</v>
      </c>
      <c r="C36" s="244"/>
      <c r="D36" s="243" t="s">
        <v>202</v>
      </c>
    </row>
    <row r="37" spans="1:17" ht="23.25" customHeight="1" x14ac:dyDescent="0.3">
      <c r="B37" s="242" t="s">
        <v>247</v>
      </c>
      <c r="C37" s="244"/>
      <c r="D37" s="243" t="s">
        <v>185</v>
      </c>
    </row>
    <row r="38" spans="1:17" x14ac:dyDescent="0.3">
      <c r="B38" s="242" t="s">
        <v>319</v>
      </c>
      <c r="C38" s="244"/>
      <c r="D38" s="243" t="s">
        <v>318</v>
      </c>
    </row>
    <row r="39" spans="1:17" x14ac:dyDescent="0.3">
      <c r="A39" s="258" t="s">
        <v>205</v>
      </c>
      <c r="B39" s="242"/>
      <c r="C39" s="244"/>
      <c r="D39" s="243"/>
      <c r="G39" s="314" t="s">
        <v>132</v>
      </c>
      <c r="H39" s="314" t="s">
        <v>135</v>
      </c>
      <c r="J39" s="314" t="s">
        <v>142</v>
      </c>
      <c r="K39" s="314" t="s">
        <v>136</v>
      </c>
      <c r="L39" s="55" t="s">
        <v>249</v>
      </c>
      <c r="M39" s="315" t="s">
        <v>320</v>
      </c>
      <c r="N39" s="69"/>
    </row>
    <row r="40" spans="1:17" ht="21" thickBot="1" x14ac:dyDescent="0.35">
      <c r="A40" s="447" t="s">
        <v>167</v>
      </c>
      <c r="B40" s="448"/>
      <c r="C40" s="448"/>
      <c r="D40" s="448"/>
      <c r="E40"/>
      <c r="F40"/>
      <c r="G40" s="366" t="s">
        <v>178</v>
      </c>
      <c r="H40" s="318" t="s">
        <v>174</v>
      </c>
      <c r="I40" s="89"/>
      <c r="J40" s="318" t="s">
        <v>238</v>
      </c>
      <c r="K40" s="318" t="s">
        <v>143</v>
      </c>
      <c r="L40" s="252" t="s">
        <v>199</v>
      </c>
      <c r="M40" s="367" t="s">
        <v>180</v>
      </c>
      <c r="N40" s="368"/>
    </row>
    <row r="41" spans="1:17" x14ac:dyDescent="0.3">
      <c r="A41" s="354" t="s">
        <v>206</v>
      </c>
      <c r="B41" s="355" t="s">
        <v>269</v>
      </c>
      <c r="C41" s="356" t="s">
        <v>8</v>
      </c>
      <c r="D41" s="357" t="s">
        <v>184</v>
      </c>
      <c r="E41" s="312"/>
      <c r="F41" s="312"/>
      <c r="G41" s="330" t="s">
        <v>177</v>
      </c>
      <c r="H41" s="331" t="s">
        <v>173</v>
      </c>
      <c r="I41" s="358"/>
      <c r="J41" s="331" t="s">
        <v>232</v>
      </c>
      <c r="K41" s="331" t="s">
        <v>144</v>
      </c>
      <c r="L41" s="253" t="s">
        <v>181</v>
      </c>
      <c r="M41" s="369" t="s">
        <v>179</v>
      </c>
      <c r="N41" s="370"/>
      <c r="P41" s="69"/>
      <c r="Q41" s="69"/>
    </row>
    <row r="42" spans="1:17" ht="21" thickBot="1" x14ac:dyDescent="0.35">
      <c r="A42" s="363" t="s">
        <v>207</v>
      </c>
      <c r="B42" s="237" t="s">
        <v>270</v>
      </c>
      <c r="C42" s="240" t="s">
        <v>7</v>
      </c>
      <c r="D42" s="364" t="s">
        <v>184</v>
      </c>
      <c r="E42" s="78"/>
      <c r="F42" s="78"/>
      <c r="G42" s="342" t="s">
        <v>177</v>
      </c>
      <c r="H42" s="313" t="s">
        <v>173</v>
      </c>
      <c r="I42" s="247"/>
      <c r="J42" s="313" t="s">
        <v>232</v>
      </c>
      <c r="K42" s="313" t="s">
        <v>144</v>
      </c>
      <c r="L42" s="249" t="s">
        <v>181</v>
      </c>
      <c r="M42" s="371" t="s">
        <v>179</v>
      </c>
      <c r="N42" s="370"/>
      <c r="P42" s="368"/>
      <c r="Q42" s="372"/>
    </row>
    <row r="43" spans="1:17" x14ac:dyDescent="0.3">
      <c r="A43" s="67" t="s">
        <v>176</v>
      </c>
      <c r="P43" s="370"/>
      <c r="Q43" s="69"/>
    </row>
    <row r="44" spans="1:17" x14ac:dyDescent="0.3">
      <c r="A44" s="92" t="s">
        <v>141</v>
      </c>
      <c r="B44" s="242" t="s">
        <v>198</v>
      </c>
      <c r="C44" s="244"/>
      <c r="D44" s="243" t="s">
        <v>184</v>
      </c>
      <c r="F44" s="244"/>
      <c r="G44" s="242"/>
      <c r="H44" s="244"/>
      <c r="I44" s="243" t="s">
        <v>184</v>
      </c>
      <c r="L44" s="4"/>
      <c r="M44" s="4"/>
      <c r="N44" s="4"/>
      <c r="P44" s="370"/>
      <c r="Q44" s="69"/>
    </row>
    <row r="45" spans="1:17" x14ac:dyDescent="0.3">
      <c r="A45" s="258" t="s">
        <v>175</v>
      </c>
      <c r="B45" s="242"/>
      <c r="C45" s="244"/>
      <c r="D45" s="243"/>
      <c r="G45" s="314" t="s">
        <v>132</v>
      </c>
      <c r="H45" s="314" t="s">
        <v>135</v>
      </c>
      <c r="J45" s="314" t="s">
        <v>142</v>
      </c>
      <c r="K45" s="314" t="s">
        <v>136</v>
      </c>
      <c r="L45" s="55" t="s">
        <v>249</v>
      </c>
      <c r="M45" s="315" t="s">
        <v>320</v>
      </c>
      <c r="N45" s="55" t="s">
        <v>250</v>
      </c>
      <c r="O45" s="69"/>
      <c r="P45" s="370"/>
      <c r="Q45" s="69"/>
    </row>
    <row r="46" spans="1:17" ht="21" thickBot="1" x14ac:dyDescent="0.35">
      <c r="A46" s="447" t="s">
        <v>167</v>
      </c>
      <c r="B46" s="448"/>
      <c r="C46" s="448"/>
      <c r="D46" s="449"/>
      <c r="E46"/>
      <c r="F46"/>
      <c r="G46" s="318" t="s">
        <v>178</v>
      </c>
      <c r="H46" s="318" t="s">
        <v>174</v>
      </c>
      <c r="I46" s="89"/>
      <c r="J46" s="318" t="s">
        <v>238</v>
      </c>
      <c r="K46" s="318" t="s">
        <v>143</v>
      </c>
      <c r="L46" s="252" t="s">
        <v>199</v>
      </c>
      <c r="M46" s="367" t="s">
        <v>180</v>
      </c>
      <c r="N46" s="252" t="s">
        <v>200</v>
      </c>
      <c r="O46" s="368"/>
      <c r="P46" s="370"/>
      <c r="Q46" s="69"/>
    </row>
    <row r="47" spans="1:17" x14ac:dyDescent="0.3">
      <c r="A47" s="354" t="s">
        <v>194</v>
      </c>
      <c r="B47" s="355" t="s">
        <v>271</v>
      </c>
      <c r="C47" s="356" t="s">
        <v>8</v>
      </c>
      <c r="D47" s="357" t="s">
        <v>202</v>
      </c>
      <c r="E47" s="312"/>
      <c r="F47" s="312"/>
      <c r="G47" s="330" t="s">
        <v>177</v>
      </c>
      <c r="H47" s="331" t="s">
        <v>173</v>
      </c>
      <c r="I47" s="358"/>
      <c r="J47" s="331" t="s">
        <v>232</v>
      </c>
      <c r="K47" s="331" t="s">
        <v>144</v>
      </c>
      <c r="L47" s="253" t="s">
        <v>181</v>
      </c>
      <c r="M47" s="331" t="s">
        <v>179</v>
      </c>
      <c r="N47" s="373" t="s">
        <v>201</v>
      </c>
      <c r="O47" s="370"/>
      <c r="Q47" s="6"/>
    </row>
    <row r="48" spans="1:17" x14ac:dyDescent="0.3">
      <c r="A48" s="360" t="s">
        <v>195</v>
      </c>
      <c r="B48" s="238" t="s">
        <v>272</v>
      </c>
      <c r="C48" s="241" t="s">
        <v>7</v>
      </c>
      <c r="D48" s="374" t="s">
        <v>202</v>
      </c>
      <c r="E48" s="78"/>
      <c r="F48" s="78"/>
      <c r="G48" s="338" t="s">
        <v>177</v>
      </c>
      <c r="H48" s="298" t="s">
        <v>173</v>
      </c>
      <c r="I48" s="245"/>
      <c r="J48" s="298" t="s">
        <v>232</v>
      </c>
      <c r="K48" s="298" t="s">
        <v>144</v>
      </c>
      <c r="L48" s="248" t="s">
        <v>181</v>
      </c>
      <c r="M48" s="298" t="s">
        <v>179</v>
      </c>
      <c r="N48" s="375" t="s">
        <v>201</v>
      </c>
      <c r="O48" s="370"/>
    </row>
    <row r="49" spans="1:16" ht="21" thickBot="1" x14ac:dyDescent="0.35">
      <c r="A49" s="363" t="s">
        <v>196</v>
      </c>
      <c r="B49" s="237" t="s">
        <v>273</v>
      </c>
      <c r="C49" s="240" t="s">
        <v>7</v>
      </c>
      <c r="D49" s="364" t="s">
        <v>202</v>
      </c>
      <c r="E49" s="78"/>
      <c r="F49" s="78"/>
      <c r="G49" s="342" t="s">
        <v>177</v>
      </c>
      <c r="H49" s="313" t="s">
        <v>173</v>
      </c>
      <c r="I49" s="247"/>
      <c r="J49" s="313" t="s">
        <v>232</v>
      </c>
      <c r="K49" s="313" t="s">
        <v>144</v>
      </c>
      <c r="L49" s="249" t="s">
        <v>181</v>
      </c>
      <c r="M49" s="313" t="s">
        <v>179</v>
      </c>
      <c r="N49" s="376" t="s">
        <v>201</v>
      </c>
      <c r="O49" s="370"/>
    </row>
    <row r="50" spans="1:16" x14ac:dyDescent="0.3">
      <c r="A50" s="67" t="s">
        <v>176</v>
      </c>
    </row>
    <row r="51" spans="1:16" x14ac:dyDescent="0.3">
      <c r="A51" s="92" t="s">
        <v>141</v>
      </c>
      <c r="B51" s="242" t="s">
        <v>198</v>
      </c>
      <c r="C51" s="244"/>
      <c r="D51" s="243" t="s">
        <v>202</v>
      </c>
      <c r="F51" s="244"/>
      <c r="G51" s="242"/>
      <c r="H51" s="244"/>
      <c r="I51" s="243" t="s">
        <v>184</v>
      </c>
      <c r="L51" s="4"/>
      <c r="M51" s="4"/>
      <c r="N51" s="4"/>
    </row>
    <row r="52" spans="1:16" x14ac:dyDescent="0.3">
      <c r="A52" s="258" t="s">
        <v>205</v>
      </c>
      <c r="B52" s="242"/>
      <c r="C52" s="244"/>
      <c r="D52" s="243"/>
      <c r="G52" s="314" t="s">
        <v>132</v>
      </c>
      <c r="H52" s="314" t="s">
        <v>135</v>
      </c>
      <c r="J52" s="314" t="s">
        <v>142</v>
      </c>
      <c r="K52" s="314" t="s">
        <v>136</v>
      </c>
      <c r="L52" s="55" t="s">
        <v>249</v>
      </c>
      <c r="M52" s="68" t="s">
        <v>212</v>
      </c>
      <c r="N52" s="55" t="s">
        <v>172</v>
      </c>
    </row>
    <row r="53" spans="1:16" ht="21" thickBot="1" x14ac:dyDescent="0.35">
      <c r="A53" s="447" t="s">
        <v>167</v>
      </c>
      <c r="B53" s="448"/>
      <c r="C53" s="448"/>
      <c r="D53" s="449"/>
      <c r="E53"/>
      <c r="F53"/>
      <c r="G53" s="318" t="s">
        <v>178</v>
      </c>
      <c r="H53" s="318" t="s">
        <v>174</v>
      </c>
      <c r="I53" s="89"/>
      <c r="J53" s="318" t="s">
        <v>238</v>
      </c>
      <c r="K53" s="318" t="s">
        <v>143</v>
      </c>
      <c r="L53" s="252" t="s">
        <v>199</v>
      </c>
      <c r="M53" s="325" t="s">
        <v>213</v>
      </c>
      <c r="N53" s="206" t="s">
        <v>241</v>
      </c>
    </row>
    <row r="54" spans="1:16" x14ac:dyDescent="0.3">
      <c r="A54" s="354" t="s">
        <v>248</v>
      </c>
      <c r="B54" s="355" t="s">
        <v>274</v>
      </c>
      <c r="C54" s="356" t="s">
        <v>8</v>
      </c>
      <c r="D54" s="357" t="s">
        <v>184</v>
      </c>
      <c r="E54" s="312"/>
      <c r="F54" s="312"/>
      <c r="G54" s="330" t="s">
        <v>177</v>
      </c>
      <c r="H54" s="331" t="s">
        <v>173</v>
      </c>
      <c r="I54" s="358"/>
      <c r="J54" s="331" t="s">
        <v>232</v>
      </c>
      <c r="K54" s="331" t="s">
        <v>144</v>
      </c>
      <c r="L54" s="253" t="s">
        <v>181</v>
      </c>
      <c r="M54" s="332" t="s">
        <v>211</v>
      </c>
      <c r="N54" s="377" t="s">
        <v>243</v>
      </c>
    </row>
    <row r="55" spans="1:16" ht="21" thickBot="1" x14ac:dyDescent="0.35">
      <c r="A55" s="363" t="s">
        <v>208</v>
      </c>
      <c r="B55" s="237" t="s">
        <v>275</v>
      </c>
      <c r="C55" s="240" t="s">
        <v>7</v>
      </c>
      <c r="D55" s="364" t="s">
        <v>321</v>
      </c>
      <c r="E55" s="78"/>
      <c r="F55" s="78"/>
      <c r="G55" s="342" t="s">
        <v>177</v>
      </c>
      <c r="H55" s="313" t="s">
        <v>173</v>
      </c>
      <c r="I55" s="247"/>
      <c r="J55" s="313" t="s">
        <v>232</v>
      </c>
      <c r="K55" s="313" t="s">
        <v>144</v>
      </c>
      <c r="L55" s="249" t="s">
        <v>181</v>
      </c>
      <c r="M55" s="75" t="s">
        <v>211</v>
      </c>
      <c r="N55" s="343" t="s">
        <v>243</v>
      </c>
    </row>
    <row r="56" spans="1:16" x14ac:dyDescent="0.3">
      <c r="A56" s="92" t="s">
        <v>141</v>
      </c>
      <c r="B56" s="242" t="s">
        <v>198</v>
      </c>
      <c r="C56" s="244"/>
      <c r="D56" s="243" t="s">
        <v>184</v>
      </c>
      <c r="P56" s="69"/>
    </row>
    <row r="57" spans="1:16" x14ac:dyDescent="0.3">
      <c r="B57" s="242" t="s">
        <v>247</v>
      </c>
      <c r="C57" s="244"/>
      <c r="D57" s="243" t="s">
        <v>185</v>
      </c>
      <c r="P57" s="368"/>
    </row>
    <row r="58" spans="1:16" x14ac:dyDescent="0.3">
      <c r="B58" s="242" t="s">
        <v>322</v>
      </c>
      <c r="D58" s="243" t="s">
        <v>323</v>
      </c>
      <c r="P58" s="370"/>
    </row>
    <row r="59" spans="1:16" x14ac:dyDescent="0.3">
      <c r="P59" s="370"/>
    </row>
    <row r="60" spans="1:16" x14ac:dyDescent="0.3">
      <c r="P60" s="370"/>
    </row>
  </sheetData>
  <mergeCells count="6">
    <mergeCell ref="A53:D53"/>
    <mergeCell ref="A5:D5"/>
    <mergeCell ref="A16:D16"/>
    <mergeCell ref="A29:D29"/>
    <mergeCell ref="A40:D40"/>
    <mergeCell ref="A46:D46"/>
  </mergeCells>
  <pageMargins left="0.70866141732283472" right="0.70866141732283472" top="0.78740157480314965" bottom="0.78740157480314965"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3"/>
  <sheetViews>
    <sheetView showZeros="0" tabSelected="1" zoomScale="75" zoomScaleNormal="100" workbookViewId="0">
      <selection activeCell="G1" sqref="G1"/>
    </sheetView>
  </sheetViews>
  <sheetFormatPr defaultColWidth="9.140625" defaultRowHeight="12.75" x14ac:dyDescent="0.2"/>
  <cols>
    <col min="1" max="1" width="6" style="10" customWidth="1"/>
    <col min="2" max="2" width="19.7109375" style="10" customWidth="1"/>
    <col min="3" max="3" width="14" style="10" customWidth="1"/>
    <col min="4" max="4" width="16.140625" style="10" customWidth="1"/>
    <col min="5" max="5" width="18.42578125" style="10" customWidth="1"/>
    <col min="6" max="6" width="8.5703125" style="10" customWidth="1"/>
    <col min="7" max="7" width="19" style="10" customWidth="1"/>
    <col min="8" max="8" width="18.7109375" style="10" customWidth="1"/>
    <col min="9" max="9" width="1.5703125" style="10" customWidth="1"/>
    <col min="10" max="11" width="9.140625" style="10"/>
    <col min="12" max="12" width="14.5703125" style="10" bestFit="1" customWidth="1"/>
    <col min="13" max="16384" width="9.140625" style="10"/>
  </cols>
  <sheetData>
    <row r="1" spans="1:10" ht="23.25" x14ac:dyDescent="0.35">
      <c r="A1" s="101" t="s">
        <v>41</v>
      </c>
    </row>
    <row r="2" spans="1:10" ht="25.5" customHeight="1" x14ac:dyDescent="0.25">
      <c r="A2" s="276" t="s">
        <v>215</v>
      </c>
      <c r="C2" s="10" t="s">
        <v>158</v>
      </c>
      <c r="E2" s="11"/>
      <c r="G2" s="12"/>
      <c r="H2" s="14"/>
    </row>
    <row r="3" spans="1:10" ht="18" x14ac:dyDescent="0.25">
      <c r="A3" s="102" t="s">
        <v>214</v>
      </c>
      <c r="B3" s="13"/>
      <c r="C3" s="13"/>
      <c r="D3" s="13"/>
      <c r="G3" s="14"/>
      <c r="H3" s="103" t="s">
        <v>217</v>
      </c>
    </row>
    <row r="4" spans="1:10" ht="15.75" x14ac:dyDescent="0.25">
      <c r="A4" s="104" t="s">
        <v>130</v>
      </c>
      <c r="B4" s="275">
        <v>26819309</v>
      </c>
      <c r="C4" s="10" t="s">
        <v>219</v>
      </c>
      <c r="H4" s="105" t="s">
        <v>218</v>
      </c>
    </row>
    <row r="5" spans="1:10" ht="15.75" x14ac:dyDescent="0.25">
      <c r="A5" s="104" t="s">
        <v>216</v>
      </c>
      <c r="G5" s="14"/>
      <c r="H5" s="105"/>
    </row>
    <row r="6" spans="1:10" ht="6.75" customHeight="1" x14ac:dyDescent="0.2">
      <c r="E6" s="12"/>
      <c r="G6" s="445">
        <f>Z!G2</f>
        <v>0</v>
      </c>
      <c r="H6" s="445"/>
    </row>
    <row r="7" spans="1:10" ht="17.25" customHeight="1" x14ac:dyDescent="0.25">
      <c r="A7" s="127" t="s">
        <v>145</v>
      </c>
      <c r="B7" s="11"/>
      <c r="C7" s="11"/>
      <c r="D7" s="11"/>
      <c r="E7" s="11"/>
      <c r="F7" s="25" t="s">
        <v>70</v>
      </c>
      <c r="G7" s="445"/>
      <c r="H7" s="445"/>
    </row>
    <row r="8" spans="1:10" ht="6" customHeight="1" x14ac:dyDescent="0.45">
      <c r="A8" s="16"/>
      <c r="B8" s="11"/>
      <c r="C8" s="11"/>
      <c r="D8" s="11"/>
      <c r="E8" s="11"/>
      <c r="F8" s="106"/>
      <c r="G8" s="96"/>
      <c r="H8" s="96"/>
    </row>
    <row r="9" spans="1:10" s="16" customFormat="1" ht="18" x14ac:dyDescent="0.25">
      <c r="A9" s="42"/>
      <c r="B9" s="42" t="s">
        <v>149</v>
      </c>
      <c r="C9" s="19"/>
      <c r="D9" s="485"/>
      <c r="E9" s="486"/>
      <c r="F9" s="19" t="s">
        <v>59</v>
      </c>
      <c r="G9" s="477"/>
      <c r="H9" s="478"/>
      <c r="J9" s="12"/>
    </row>
    <row r="10" spans="1:10" s="16" customFormat="1" ht="18" x14ac:dyDescent="0.25">
      <c r="A10" s="42"/>
      <c r="B10" s="42" t="s">
        <v>150</v>
      </c>
      <c r="C10" s="19"/>
      <c r="D10" s="489"/>
      <c r="E10" s="490"/>
      <c r="F10" s="19" t="s">
        <v>286</v>
      </c>
      <c r="G10" s="324"/>
      <c r="H10" s="166"/>
      <c r="J10" s="12"/>
    </row>
    <row r="11" spans="1:10" s="16" customFormat="1" ht="15.75" x14ac:dyDescent="0.25">
      <c r="A11" s="42"/>
      <c r="B11" s="16" t="s">
        <v>151</v>
      </c>
      <c r="C11" s="23" t="s">
        <v>61</v>
      </c>
      <c r="D11" s="481"/>
      <c r="E11" s="482"/>
      <c r="F11" s="111"/>
      <c r="G11" s="294"/>
      <c r="H11" s="167"/>
      <c r="J11" s="12"/>
    </row>
    <row r="12" spans="1:10" s="16" customFormat="1" ht="15" x14ac:dyDescent="0.2">
      <c r="A12" s="42"/>
      <c r="C12" s="23" t="s">
        <v>63</v>
      </c>
      <c r="D12" s="483"/>
      <c r="E12" s="484"/>
      <c r="F12" s="15" t="s">
        <v>53</v>
      </c>
      <c r="G12" s="323"/>
      <c r="H12" s="168"/>
      <c r="J12" s="12"/>
    </row>
    <row r="13" spans="1:10" s="16" customFormat="1" ht="3.75" customHeight="1" x14ac:dyDescent="0.2">
      <c r="A13" s="42"/>
      <c r="B13" s="23"/>
      <c r="C13" s="19"/>
      <c r="D13" s="97"/>
      <c r="E13" s="97"/>
      <c r="F13" s="19"/>
      <c r="G13" s="97"/>
      <c r="H13" s="169"/>
      <c r="J13" s="12"/>
    </row>
    <row r="14" spans="1:10" s="16" customFormat="1" ht="15" x14ac:dyDescent="0.2">
      <c r="A14" s="42"/>
      <c r="B14" s="15"/>
      <c r="C14" s="15" t="s">
        <v>146</v>
      </c>
      <c r="D14" s="487"/>
      <c r="E14" s="488"/>
      <c r="F14" s="15" t="s">
        <v>16</v>
      </c>
      <c r="G14" s="479"/>
      <c r="H14" s="480"/>
      <c r="J14" s="12"/>
    </row>
    <row r="15" spans="1:10" s="16" customFormat="1" ht="15" x14ac:dyDescent="0.2">
      <c r="A15" s="23" t="s">
        <v>64</v>
      </c>
      <c r="B15" s="15"/>
      <c r="C15" s="15"/>
      <c r="D15" s="15"/>
      <c r="E15" s="15"/>
      <c r="F15" s="15"/>
      <c r="G15" s="282"/>
      <c r="H15" s="317"/>
      <c r="J15" s="12"/>
    </row>
    <row r="16" spans="1:10" s="16" customFormat="1" ht="5.25" customHeight="1" x14ac:dyDescent="0.2">
      <c r="A16" s="23"/>
      <c r="B16" s="15"/>
      <c r="C16" s="15"/>
      <c r="D16" s="15"/>
      <c r="E16" s="15"/>
      <c r="F16" s="15"/>
      <c r="G16" s="15"/>
      <c r="H16" s="23"/>
      <c r="J16" s="12"/>
    </row>
    <row r="17" spans="1:10" s="16" customFormat="1" ht="18" customHeight="1" x14ac:dyDescent="0.2">
      <c r="A17" s="120" t="s">
        <v>35</v>
      </c>
      <c r="B17" s="121"/>
      <c r="C17" s="121"/>
      <c r="D17" s="121"/>
      <c r="E17" s="122"/>
      <c r="F17" s="121"/>
      <c r="G17" s="122"/>
      <c r="H17" s="123"/>
      <c r="J17" s="12"/>
    </row>
    <row r="18" spans="1:10" s="16" customFormat="1" ht="18" x14ac:dyDescent="0.25">
      <c r="A18" s="118" t="s">
        <v>220</v>
      </c>
      <c r="B18" s="19"/>
      <c r="C18" s="138" t="s">
        <v>18</v>
      </c>
      <c r="D18" s="19" t="s">
        <v>20</v>
      </c>
      <c r="E18" s="474" t="str">
        <f>Z!B16</f>
        <v>OUTBACK 2.5i-L ES Active Lineartronic</v>
      </c>
      <c r="F18" s="475"/>
      <c r="G18" s="475"/>
      <c r="H18" s="476"/>
      <c r="J18" s="12"/>
    </row>
    <row r="19" spans="1:10" s="16" customFormat="1" ht="15.75" x14ac:dyDescent="0.25">
      <c r="A19" s="124"/>
      <c r="C19" s="107"/>
      <c r="D19" s="15" t="s">
        <v>21</v>
      </c>
      <c r="E19" s="275" t="str">
        <f>Z!F6</f>
        <v>tm. šedá met.</v>
      </c>
      <c r="F19" s="278" t="str">
        <f>Z!D6</f>
        <v>P8Y</v>
      </c>
      <c r="G19" s="19" t="s">
        <v>19</v>
      </c>
      <c r="H19" s="279" t="str">
        <f>IF(MID(Z!A6,9,1)="C","automatická","manuální")</f>
        <v>automatická</v>
      </c>
      <c r="J19" s="12"/>
    </row>
    <row r="20" spans="1:10" s="16" customFormat="1" ht="15.75" x14ac:dyDescent="0.25">
      <c r="A20" s="124"/>
      <c r="B20" s="19" t="s">
        <v>69</v>
      </c>
      <c r="C20" s="283" t="s">
        <v>277</v>
      </c>
      <c r="D20" s="15" t="s">
        <v>22</v>
      </c>
      <c r="E20" s="171" t="s">
        <v>281</v>
      </c>
      <c r="F20" s="15" t="str">
        <f>IF(LEN(G20)=17,"VIN :"," ")</f>
        <v xml:space="preserve"> </v>
      </c>
      <c r="G20" s="278">
        <f>Z!G3</f>
        <v>0</v>
      </c>
      <c r="H20" s="125"/>
      <c r="J20" s="12"/>
    </row>
    <row r="21" spans="1:10" s="16" customFormat="1" ht="15.75" x14ac:dyDescent="0.25">
      <c r="A21" s="124"/>
      <c r="C21" s="18"/>
      <c r="D21" s="19" t="s">
        <v>23</v>
      </c>
      <c r="E21" s="172" t="s">
        <v>282</v>
      </c>
      <c r="F21" s="19"/>
      <c r="G21" s="106" t="s">
        <v>27</v>
      </c>
      <c r="H21" s="119" t="s">
        <v>4</v>
      </c>
      <c r="J21" s="12"/>
    </row>
    <row r="22" spans="1:10" s="16" customFormat="1" ht="18" x14ac:dyDescent="0.25">
      <c r="A22" s="124"/>
      <c r="D22" s="19"/>
      <c r="F22" s="19" t="s">
        <v>28</v>
      </c>
      <c r="G22" s="299">
        <f>H22/(1+C$24)</f>
        <v>1016528.9256198347</v>
      </c>
      <c r="H22" s="151">
        <v>1230000</v>
      </c>
      <c r="J22" s="12"/>
    </row>
    <row r="23" spans="1:10" s="16" customFormat="1" ht="15.75" x14ac:dyDescent="0.25">
      <c r="A23" s="124"/>
      <c r="D23" s="454" t="s">
        <v>285</v>
      </c>
      <c r="E23" s="455"/>
      <c r="F23" s="455"/>
      <c r="G23" s="299">
        <f>H23/(1+C$24)</f>
        <v>0</v>
      </c>
      <c r="H23" s="152"/>
      <c r="J23" s="12"/>
    </row>
    <row r="24" spans="1:10" s="16" customFormat="1" ht="15.75" x14ac:dyDescent="0.25">
      <c r="A24" s="124"/>
      <c r="B24" s="147" t="s">
        <v>147</v>
      </c>
      <c r="C24" s="165">
        <v>0.21</v>
      </c>
      <c r="F24" s="19" t="s">
        <v>25</v>
      </c>
      <c r="G24" s="299">
        <f>H24/(1+C$24)</f>
        <v>9917.3553719008269</v>
      </c>
      <c r="H24" s="153">
        <v>12000</v>
      </c>
      <c r="J24" s="12"/>
    </row>
    <row r="25" spans="1:10" s="16" customFormat="1" ht="21" customHeight="1" x14ac:dyDescent="0.25">
      <c r="A25" s="126" t="s">
        <v>24</v>
      </c>
      <c r="B25" s="41"/>
      <c r="C25" s="128"/>
      <c r="D25" s="41"/>
      <c r="E25" s="41"/>
      <c r="F25" s="40" t="s">
        <v>26</v>
      </c>
      <c r="G25" s="304">
        <f>H25/(1+C$24)</f>
        <v>1026446.2809917355</v>
      </c>
      <c r="H25" s="129">
        <f>SUM(H22:H24)</f>
        <v>1242000</v>
      </c>
      <c r="J25" s="12"/>
    </row>
    <row r="26" spans="1:10" s="16" customFormat="1" ht="3.75" customHeight="1" x14ac:dyDescent="0.25">
      <c r="C26" s="109"/>
      <c r="F26" s="19"/>
      <c r="G26" s="299"/>
      <c r="H26" s="108"/>
      <c r="J26" s="12"/>
    </row>
    <row r="27" spans="1:10" s="16" customFormat="1" ht="19.5" customHeight="1" x14ac:dyDescent="0.25">
      <c r="A27" s="137" t="s">
        <v>148</v>
      </c>
      <c r="B27" s="122"/>
      <c r="C27" s="122"/>
      <c r="D27" s="121"/>
      <c r="E27" s="122"/>
      <c r="F27" s="122"/>
      <c r="G27" s="300"/>
      <c r="H27" s="123"/>
      <c r="J27" s="12"/>
    </row>
    <row r="28" spans="1:10" s="16" customFormat="1" ht="15.75" x14ac:dyDescent="0.25">
      <c r="A28" s="124" t="s">
        <v>30</v>
      </c>
      <c r="B28" s="16" t="s">
        <v>31</v>
      </c>
      <c r="D28" s="23" t="s">
        <v>44</v>
      </c>
      <c r="E28" s="111" t="s">
        <v>33</v>
      </c>
      <c r="F28" s="18" t="s">
        <v>32</v>
      </c>
      <c r="G28" s="301" t="s">
        <v>27</v>
      </c>
      <c r="H28" s="119" t="s">
        <v>4</v>
      </c>
      <c r="J28" s="12"/>
    </row>
    <row r="29" spans="1:10" s="16" customFormat="1" ht="15.75" x14ac:dyDescent="0.25">
      <c r="A29" s="130">
        <v>1</v>
      </c>
      <c r="B29" s="463"/>
      <c r="C29" s="464"/>
      <c r="D29" s="292"/>
      <c r="E29" s="154"/>
      <c r="F29" s="155"/>
      <c r="G29" s="299">
        <f>H29/(1+C$24)</f>
        <v>0</v>
      </c>
      <c r="H29" s="119">
        <f>E29*F29</f>
        <v>0</v>
      </c>
      <c r="J29" s="12"/>
    </row>
    <row r="30" spans="1:10" s="16" customFormat="1" ht="15.75" x14ac:dyDescent="0.25">
      <c r="A30" s="130">
        <v>2</v>
      </c>
      <c r="B30" s="456" t="s">
        <v>279</v>
      </c>
      <c r="C30" s="457"/>
      <c r="D30" s="293"/>
      <c r="E30" s="113"/>
      <c r="F30" s="156"/>
      <c r="G30" s="299">
        <f t="shared" ref="G30:G44" si="0">H30/(1+C$24)</f>
        <v>0</v>
      </c>
      <c r="H30" s="119">
        <f t="shared" ref="H30:H44" si="1">E30*F30</f>
        <v>0</v>
      </c>
      <c r="J30" s="12"/>
    </row>
    <row r="31" spans="1:10" s="16" customFormat="1" ht="15.75" x14ac:dyDescent="0.25">
      <c r="A31" s="130">
        <v>3</v>
      </c>
      <c r="B31" s="456" t="s">
        <v>280</v>
      </c>
      <c r="C31" s="457"/>
      <c r="D31" s="293"/>
      <c r="E31" s="113"/>
      <c r="F31" s="156"/>
      <c r="G31" s="299">
        <f t="shared" si="0"/>
        <v>0</v>
      </c>
      <c r="H31" s="119">
        <f t="shared" si="1"/>
        <v>0</v>
      </c>
      <c r="J31" s="12"/>
    </row>
    <row r="32" spans="1:10" s="16" customFormat="1" ht="15.75" x14ac:dyDescent="0.25">
      <c r="A32" s="130">
        <v>4</v>
      </c>
      <c r="B32" s="456"/>
      <c r="C32" s="457"/>
      <c r="D32" s="293"/>
      <c r="E32" s="113"/>
      <c r="F32" s="156"/>
      <c r="G32" s="299">
        <f t="shared" si="0"/>
        <v>0</v>
      </c>
      <c r="H32" s="119">
        <f t="shared" si="1"/>
        <v>0</v>
      </c>
      <c r="J32" s="12"/>
    </row>
    <row r="33" spans="1:10" s="16" customFormat="1" ht="15.75" x14ac:dyDescent="0.25">
      <c r="A33" s="130">
        <v>5</v>
      </c>
      <c r="B33" s="456"/>
      <c r="C33" s="457"/>
      <c r="D33" s="307"/>
      <c r="E33" s="113"/>
      <c r="F33" s="156"/>
      <c r="G33" s="299">
        <f t="shared" si="0"/>
        <v>0</v>
      </c>
      <c r="H33" s="119">
        <f t="shared" si="1"/>
        <v>0</v>
      </c>
      <c r="J33" s="12"/>
    </row>
    <row r="34" spans="1:10" s="16" customFormat="1" ht="15.75" x14ac:dyDescent="0.25">
      <c r="A34" s="130">
        <v>6</v>
      </c>
      <c r="B34" s="456"/>
      <c r="C34" s="457"/>
      <c r="D34" s="308"/>
      <c r="E34" s="113"/>
      <c r="F34" s="156"/>
      <c r="G34" s="299">
        <f t="shared" si="0"/>
        <v>0</v>
      </c>
      <c r="H34" s="119">
        <f t="shared" si="1"/>
        <v>0</v>
      </c>
      <c r="J34" s="12"/>
    </row>
    <row r="35" spans="1:10" s="16" customFormat="1" ht="15.75" x14ac:dyDescent="0.25">
      <c r="A35" s="130">
        <v>7</v>
      </c>
      <c r="B35" s="456"/>
      <c r="C35" s="457"/>
      <c r="D35" s="293"/>
      <c r="E35" s="113"/>
      <c r="F35" s="156"/>
      <c r="G35" s="299">
        <f t="shared" si="0"/>
        <v>0</v>
      </c>
      <c r="H35" s="119">
        <f t="shared" si="1"/>
        <v>0</v>
      </c>
      <c r="J35" s="12"/>
    </row>
    <row r="36" spans="1:10" s="16" customFormat="1" ht="15.75" x14ac:dyDescent="0.25">
      <c r="A36" s="130">
        <v>8</v>
      </c>
      <c r="B36" s="456"/>
      <c r="C36" s="457"/>
      <c r="D36" s="293"/>
      <c r="E36" s="113"/>
      <c r="F36" s="156"/>
      <c r="G36" s="299">
        <f t="shared" si="0"/>
        <v>0</v>
      </c>
      <c r="H36" s="119">
        <f t="shared" si="1"/>
        <v>0</v>
      </c>
      <c r="J36" s="12"/>
    </row>
    <row r="37" spans="1:10" s="16" customFormat="1" ht="15.75" x14ac:dyDescent="0.25">
      <c r="A37" s="130">
        <v>9</v>
      </c>
      <c r="B37" s="456"/>
      <c r="C37" s="457"/>
      <c r="D37" s="293"/>
      <c r="E37" s="113"/>
      <c r="F37" s="156"/>
      <c r="G37" s="299">
        <f t="shared" si="0"/>
        <v>0</v>
      </c>
      <c r="H37" s="119">
        <f t="shared" si="1"/>
        <v>0</v>
      </c>
      <c r="J37" s="12"/>
    </row>
    <row r="38" spans="1:10" s="16" customFormat="1" ht="15.75" x14ac:dyDescent="0.25">
      <c r="A38" s="130">
        <v>10</v>
      </c>
      <c r="B38" s="456"/>
      <c r="C38" s="457"/>
      <c r="D38" s="309"/>
      <c r="E38" s="113"/>
      <c r="F38" s="156"/>
      <c r="G38" s="299">
        <f t="shared" si="0"/>
        <v>0</v>
      </c>
      <c r="H38" s="119">
        <f t="shared" si="1"/>
        <v>0</v>
      </c>
      <c r="J38" s="12"/>
    </row>
    <row r="39" spans="1:10" s="16" customFormat="1" ht="15.75" x14ac:dyDescent="0.25">
      <c r="A39" s="130">
        <v>11</v>
      </c>
      <c r="B39" s="456"/>
      <c r="C39" s="457"/>
      <c r="D39" s="112"/>
      <c r="E39" s="113"/>
      <c r="F39" s="156"/>
      <c r="G39" s="299">
        <f t="shared" si="0"/>
        <v>0</v>
      </c>
      <c r="H39" s="119">
        <f t="shared" si="1"/>
        <v>0</v>
      </c>
      <c r="J39" s="12"/>
    </row>
    <row r="40" spans="1:10" s="16" customFormat="1" ht="15.75" x14ac:dyDescent="0.25">
      <c r="A40" s="130">
        <v>12</v>
      </c>
      <c r="B40" s="461"/>
      <c r="C40" s="462"/>
      <c r="D40" s="112"/>
      <c r="E40" s="113"/>
      <c r="F40" s="156"/>
      <c r="G40" s="299">
        <f t="shared" si="0"/>
        <v>0</v>
      </c>
      <c r="H40" s="119">
        <f t="shared" si="1"/>
        <v>0</v>
      </c>
      <c r="J40" s="12"/>
    </row>
    <row r="41" spans="1:10" s="16" customFormat="1" ht="15.75" x14ac:dyDescent="0.25">
      <c r="A41" s="130">
        <v>13</v>
      </c>
      <c r="B41" s="461"/>
      <c r="C41" s="462"/>
      <c r="D41" s="112"/>
      <c r="E41" s="113"/>
      <c r="F41" s="156"/>
      <c r="G41" s="299">
        <f t="shared" si="0"/>
        <v>0</v>
      </c>
      <c r="H41" s="119">
        <f t="shared" si="1"/>
        <v>0</v>
      </c>
      <c r="J41" s="12"/>
    </row>
    <row r="42" spans="1:10" s="16" customFormat="1" ht="15.75" x14ac:dyDescent="0.25">
      <c r="A42" s="130">
        <v>14</v>
      </c>
      <c r="B42" s="461"/>
      <c r="C42" s="462"/>
      <c r="D42" s="112"/>
      <c r="E42" s="113"/>
      <c r="F42" s="156"/>
      <c r="G42" s="299">
        <f t="shared" si="0"/>
        <v>0</v>
      </c>
      <c r="H42" s="119">
        <f t="shared" si="1"/>
        <v>0</v>
      </c>
      <c r="J42" s="12"/>
    </row>
    <row r="43" spans="1:10" s="16" customFormat="1" ht="15.75" x14ac:dyDescent="0.25">
      <c r="A43" s="130">
        <v>15</v>
      </c>
      <c r="B43" s="461"/>
      <c r="C43" s="462"/>
      <c r="D43" s="112"/>
      <c r="E43" s="113"/>
      <c r="F43" s="156"/>
      <c r="G43" s="299">
        <f t="shared" si="0"/>
        <v>0</v>
      </c>
      <c r="H43" s="119">
        <f t="shared" si="1"/>
        <v>0</v>
      </c>
      <c r="J43" s="12"/>
    </row>
    <row r="44" spans="1:10" s="16" customFormat="1" ht="15.75" x14ac:dyDescent="0.25">
      <c r="A44" s="130">
        <v>16</v>
      </c>
      <c r="B44" s="468" t="s">
        <v>230</v>
      </c>
      <c r="C44" s="469"/>
      <c r="D44" s="157"/>
      <c r="E44" s="100"/>
      <c r="F44" s="158"/>
      <c r="G44" s="299">
        <f t="shared" si="0"/>
        <v>0</v>
      </c>
      <c r="H44" s="119">
        <f t="shared" si="1"/>
        <v>0</v>
      </c>
      <c r="J44" s="12"/>
    </row>
    <row r="45" spans="1:10" s="16" customFormat="1" ht="15.75" x14ac:dyDescent="0.25">
      <c r="A45" s="131"/>
      <c r="B45" s="99" t="s">
        <v>34</v>
      </c>
      <c r="C45" s="41"/>
      <c r="D45" s="17"/>
      <c r="E45" s="41"/>
      <c r="F45" s="40"/>
      <c r="G45" s="302">
        <f>SUM(G29:G44)</f>
        <v>0</v>
      </c>
      <c r="H45" s="129">
        <f>SUM(H29:H44)</f>
        <v>0</v>
      </c>
      <c r="J45" s="12"/>
    </row>
    <row r="46" spans="1:10" s="16" customFormat="1" ht="3" customHeight="1" x14ac:dyDescent="0.25">
      <c r="A46" s="18"/>
      <c r="B46" s="23"/>
      <c r="D46" s="15"/>
      <c r="F46" s="19"/>
      <c r="G46" s="299"/>
      <c r="H46" s="110"/>
      <c r="J46" s="12"/>
    </row>
    <row r="47" spans="1:10" s="16" customFormat="1" ht="18" x14ac:dyDescent="0.25">
      <c r="A47" s="132" t="s">
        <v>36</v>
      </c>
      <c r="B47" s="133"/>
      <c r="C47" s="134"/>
      <c r="D47" s="135"/>
      <c r="E47" s="134"/>
      <c r="F47" s="136"/>
      <c r="G47" s="303">
        <f>G25+G45</f>
        <v>1026446.2809917355</v>
      </c>
      <c r="H47" s="310">
        <f>H25+H45</f>
        <v>1242000</v>
      </c>
      <c r="J47" s="12"/>
    </row>
    <row r="48" spans="1:10" s="16" customFormat="1" ht="3" customHeight="1" x14ac:dyDescent="0.25">
      <c r="A48" s="114"/>
      <c r="B48" s="23"/>
      <c r="D48" s="15"/>
      <c r="F48" s="19"/>
      <c r="G48" s="26"/>
      <c r="H48" s="110"/>
      <c r="J48" s="12"/>
    </row>
    <row r="49" spans="1:10" s="16" customFormat="1" ht="19.5" customHeight="1" x14ac:dyDescent="0.25">
      <c r="A49" s="148" t="s">
        <v>152</v>
      </c>
      <c r="B49" s="139"/>
      <c r="C49" s="122"/>
      <c r="D49" s="140"/>
      <c r="E49" s="122"/>
      <c r="F49" s="121"/>
      <c r="G49" s="141"/>
      <c r="H49" s="142"/>
      <c r="J49" s="12"/>
    </row>
    <row r="50" spans="1:10" s="16" customFormat="1" ht="15.75" x14ac:dyDescent="0.25">
      <c r="A50" s="118"/>
      <c r="B50" s="287" t="s">
        <v>283</v>
      </c>
      <c r="C50" s="23" t="s">
        <v>221</v>
      </c>
      <c r="D50" s="15"/>
      <c r="E50" s="286">
        <v>2021</v>
      </c>
      <c r="F50" s="19"/>
      <c r="G50" s="26"/>
      <c r="H50" s="143"/>
      <c r="J50" s="12"/>
    </row>
    <row r="51" spans="1:10" s="16" customFormat="1" ht="18" x14ac:dyDescent="0.25">
      <c r="A51" s="149" t="s">
        <v>153</v>
      </c>
      <c r="B51" s="23"/>
      <c r="D51" s="42"/>
      <c r="F51" s="19"/>
      <c r="G51" s="26"/>
      <c r="H51" s="143"/>
      <c r="J51" s="12"/>
    </row>
    <row r="52" spans="1:10" s="16" customFormat="1" ht="15.75" customHeight="1" x14ac:dyDescent="0.2">
      <c r="A52" s="118" t="s">
        <v>39</v>
      </c>
      <c r="B52" s="42"/>
      <c r="C52" s="472" t="s">
        <v>284</v>
      </c>
      <c r="D52" s="472"/>
      <c r="E52" s="472"/>
      <c r="F52" s="472"/>
      <c r="G52" s="472"/>
      <c r="H52" s="473"/>
      <c r="J52" s="12"/>
    </row>
    <row r="53" spans="1:10" s="16" customFormat="1" ht="15.75" customHeight="1" x14ac:dyDescent="0.2">
      <c r="A53" s="118"/>
      <c r="B53" s="42"/>
      <c r="C53" s="470"/>
      <c r="D53" s="470"/>
      <c r="E53" s="470"/>
      <c r="F53" s="470"/>
      <c r="G53" s="470"/>
      <c r="H53" s="471"/>
      <c r="J53" s="12"/>
    </row>
    <row r="54" spans="1:10" s="16" customFormat="1" ht="15.75" customHeight="1" x14ac:dyDescent="0.2">
      <c r="A54" s="118"/>
      <c r="B54" s="49"/>
      <c r="C54" s="470"/>
      <c r="D54" s="470"/>
      <c r="E54" s="470"/>
      <c r="F54" s="470"/>
      <c r="G54" s="470"/>
      <c r="H54" s="471"/>
      <c r="J54" s="12"/>
    </row>
    <row r="55" spans="1:10" s="16" customFormat="1" ht="15.75" x14ac:dyDescent="0.25">
      <c r="A55" s="118" t="s">
        <v>38</v>
      </c>
      <c r="B55" s="23"/>
      <c r="D55" s="15"/>
      <c r="F55" s="19"/>
      <c r="G55" s="26"/>
      <c r="H55" s="143"/>
      <c r="J55" s="12"/>
    </row>
    <row r="56" spans="1:10" s="16" customFormat="1" ht="15.75" x14ac:dyDescent="0.25">
      <c r="A56" s="144" t="s">
        <v>37</v>
      </c>
      <c r="B56" s="23"/>
      <c r="D56" s="15"/>
      <c r="F56" s="19"/>
      <c r="G56" s="26"/>
      <c r="H56" s="143"/>
      <c r="J56" s="12"/>
    </row>
    <row r="57" spans="1:10" s="16" customFormat="1" ht="151.5" customHeight="1" x14ac:dyDescent="0.2">
      <c r="A57" s="458" t="s">
        <v>228</v>
      </c>
      <c r="B57" s="459"/>
      <c r="C57" s="459"/>
      <c r="D57" s="459"/>
      <c r="E57" s="459"/>
      <c r="F57" s="459"/>
      <c r="G57" s="459"/>
      <c r="H57" s="460"/>
      <c r="J57" s="12"/>
    </row>
    <row r="58" spans="1:10" s="16" customFormat="1" ht="21" customHeight="1" x14ac:dyDescent="0.25">
      <c r="A58" s="23" t="s">
        <v>222</v>
      </c>
      <c r="B58" s="23"/>
      <c r="C58" s="280">
        <v>44477</v>
      </c>
      <c r="D58" s="42" t="s">
        <v>42</v>
      </c>
      <c r="E58" s="275" t="s">
        <v>223</v>
      </c>
      <c r="F58" s="42" t="s">
        <v>43</v>
      </c>
      <c r="G58" s="26"/>
      <c r="H58" s="110"/>
      <c r="J58" s="12"/>
    </row>
    <row r="59" spans="1:10" s="16" customFormat="1" ht="9.75" customHeight="1" x14ac:dyDescent="0.25">
      <c r="A59" s="18"/>
      <c r="B59" s="23"/>
      <c r="D59" s="113"/>
      <c r="F59" s="19"/>
      <c r="G59" s="26"/>
      <c r="H59" s="110"/>
      <c r="J59" s="12"/>
    </row>
    <row r="60" spans="1:10" s="16" customFormat="1" ht="18" x14ac:dyDescent="0.25">
      <c r="A60" s="150" t="s">
        <v>40</v>
      </c>
      <c r="B60" s="139"/>
      <c r="C60" s="122"/>
      <c r="D60" s="140"/>
      <c r="E60" s="122"/>
      <c r="F60" s="121"/>
      <c r="G60" s="141"/>
      <c r="H60" s="142"/>
      <c r="J60" s="12"/>
    </row>
    <row r="61" spans="1:10" s="16" customFormat="1" ht="18.75" customHeight="1" x14ac:dyDescent="0.2">
      <c r="A61" s="118" t="s">
        <v>115</v>
      </c>
      <c r="B61" s="15"/>
      <c r="C61" s="15"/>
      <c r="D61" s="467" t="s">
        <v>224</v>
      </c>
      <c r="E61" s="467"/>
      <c r="F61" s="26" t="s">
        <v>114</v>
      </c>
      <c r="G61" s="115" t="s">
        <v>224</v>
      </c>
      <c r="H61" s="145" t="s">
        <v>116</v>
      </c>
      <c r="J61" s="12"/>
    </row>
    <row r="62" spans="1:10" s="16" customFormat="1" ht="18" customHeight="1" x14ac:dyDescent="0.25">
      <c r="A62" s="126" t="s">
        <v>113</v>
      </c>
      <c r="B62" s="281" t="s">
        <v>278</v>
      </c>
      <c r="C62" s="146"/>
      <c r="D62" s="17" t="s">
        <v>233</v>
      </c>
      <c r="E62" s="465"/>
      <c r="F62" s="465"/>
      <c r="G62" s="465"/>
      <c r="H62" s="466"/>
      <c r="J62" s="12"/>
    </row>
    <row r="63" spans="1:10" ht="15" x14ac:dyDescent="0.2">
      <c r="A63" s="20"/>
      <c r="B63" s="116"/>
      <c r="G63" s="25"/>
      <c r="H63" s="117"/>
    </row>
  </sheetData>
  <mergeCells count="32">
    <mergeCell ref="E18:H18"/>
    <mergeCell ref="G6:H7"/>
    <mergeCell ref="G9:H9"/>
    <mergeCell ref="G14:H14"/>
    <mergeCell ref="D11:E11"/>
    <mergeCell ref="D12:E12"/>
    <mergeCell ref="D9:E9"/>
    <mergeCell ref="D14:E14"/>
    <mergeCell ref="D10:E10"/>
    <mergeCell ref="E62:H62"/>
    <mergeCell ref="D61:E61"/>
    <mergeCell ref="B43:C43"/>
    <mergeCell ref="B44:C44"/>
    <mergeCell ref="C53:H53"/>
    <mergeCell ref="C54:H54"/>
    <mergeCell ref="C52:H52"/>
    <mergeCell ref="D23:F23"/>
    <mergeCell ref="B35:C35"/>
    <mergeCell ref="B37:C37"/>
    <mergeCell ref="A57:H57"/>
    <mergeCell ref="B42:C42"/>
    <mergeCell ref="B29:C29"/>
    <mergeCell ref="B30:C30"/>
    <mergeCell ref="B31:C31"/>
    <mergeCell ref="B33:C33"/>
    <mergeCell ref="B32:C32"/>
    <mergeCell ref="B34:C34"/>
    <mergeCell ref="B41:C41"/>
    <mergeCell ref="B39:C39"/>
    <mergeCell ref="B40:C40"/>
    <mergeCell ref="B36:C36"/>
    <mergeCell ref="B38:C38"/>
  </mergeCells>
  <phoneticPr fontId="19" type="noConversion"/>
  <pageMargins left="0.74803149606299213" right="0.27559055118110237" top="0.59055118110236227" bottom="0.23622047244094491" header="0.19685039370078741" footer="0.43307086614173229"/>
  <pageSetup paperSize="9" scale="74"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41"/>
  <sheetViews>
    <sheetView showZeros="0" zoomScale="75" zoomScaleNormal="100" workbookViewId="0">
      <selection activeCell="F25" sqref="F25"/>
    </sheetView>
  </sheetViews>
  <sheetFormatPr defaultColWidth="9.140625" defaultRowHeight="12.75" x14ac:dyDescent="0.2"/>
  <cols>
    <col min="1" max="1" width="6" style="10" customWidth="1"/>
    <col min="2" max="2" width="17" style="10" customWidth="1"/>
    <col min="3" max="3" width="16.85546875" style="10" customWidth="1"/>
    <col min="4" max="4" width="21.140625" style="10" customWidth="1"/>
    <col min="5" max="5" width="17.5703125" style="10" customWidth="1"/>
    <col min="6" max="6" width="10.140625" style="10" customWidth="1"/>
    <col min="7" max="7" width="11.7109375" style="10" customWidth="1"/>
    <col min="8" max="8" width="23.140625" style="10" customWidth="1"/>
    <col min="9" max="11" width="9.140625" style="10"/>
    <col min="12" max="12" width="14.5703125" style="10" bestFit="1" customWidth="1"/>
    <col min="13" max="16384" width="9.140625" style="10"/>
  </cols>
  <sheetData>
    <row r="1" spans="1:10" ht="23.25" x14ac:dyDescent="0.35">
      <c r="A1" s="159" t="s">
        <v>117</v>
      </c>
    </row>
    <row r="2" spans="1:10" ht="25.5" customHeight="1" x14ac:dyDescent="0.2">
      <c r="E2" s="11"/>
      <c r="G2" s="12"/>
      <c r="H2" s="14"/>
    </row>
    <row r="3" spans="1:10" ht="25.5" customHeight="1" x14ac:dyDescent="0.3">
      <c r="A3" s="127" t="str">
        <f>'kup.sml.'!A2</f>
        <v>DanCars CZ s.r.o.</v>
      </c>
      <c r="B3" s="175"/>
      <c r="C3" s="175"/>
      <c r="D3" s="175" t="s">
        <v>158</v>
      </c>
      <c r="E3" s="175"/>
      <c r="F3" s="175"/>
      <c r="G3" s="176"/>
      <c r="H3" s="176"/>
    </row>
    <row r="4" spans="1:10" ht="18.75" x14ac:dyDescent="0.3">
      <c r="A4" s="177" t="str">
        <f>'kup.sml.'!A3</f>
        <v>Krnovská 82, 746 01 Opava</v>
      </c>
      <c r="B4" s="178"/>
      <c r="C4" s="178"/>
      <c r="D4" s="178"/>
      <c r="E4" s="175"/>
      <c r="F4" s="175"/>
      <c r="G4" s="176"/>
      <c r="H4" s="103" t="str">
        <f>'kup.sml.'!H3</f>
        <v>www. subaru-opava.cz</v>
      </c>
    </row>
    <row r="5" spans="1:10" ht="18.75" x14ac:dyDescent="0.3">
      <c r="A5" s="177" t="str">
        <f>'kup.sml.'!A4</f>
        <v>IČO</v>
      </c>
      <c r="B5" s="175"/>
      <c r="C5" s="175"/>
      <c r="D5" s="175"/>
      <c r="E5" s="175"/>
      <c r="F5" s="175"/>
      <c r="G5" s="175"/>
      <c r="H5" s="179" t="s">
        <v>131</v>
      </c>
    </row>
    <row r="6" spans="1:10" ht="18.75" x14ac:dyDescent="0.3">
      <c r="A6" s="180" t="str">
        <f>'kup.sml.'!A5</f>
        <v>bankovní spojení: č. účtu 185921905/0300</v>
      </c>
      <c r="B6" s="175"/>
      <c r="C6" s="175"/>
      <c r="D6" s="175"/>
      <c r="E6" s="175"/>
      <c r="F6" s="175"/>
      <c r="G6" s="176"/>
      <c r="H6" s="179"/>
    </row>
    <row r="7" spans="1:10" ht="18.75" x14ac:dyDescent="0.3">
      <c r="A7" s="180"/>
      <c r="B7" s="175"/>
      <c r="C7" s="175"/>
      <c r="D7" s="175"/>
      <c r="E7" s="176"/>
      <c r="F7" s="175"/>
      <c r="G7" s="492"/>
      <c r="H7" s="492"/>
    </row>
    <row r="8" spans="1:10" ht="20.25" customHeight="1" x14ac:dyDescent="0.25">
      <c r="A8" s="175" t="s">
        <v>160</v>
      </c>
      <c r="B8" s="175"/>
      <c r="C8" s="175"/>
      <c r="D8" s="175"/>
      <c r="E8" s="175"/>
      <c r="F8" s="181"/>
      <c r="G8" s="492"/>
      <c r="H8" s="492"/>
    </row>
    <row r="9" spans="1:10" ht="6" customHeight="1" x14ac:dyDescent="0.25">
      <c r="A9" s="175"/>
      <c r="B9" s="175"/>
      <c r="C9" s="175"/>
      <c r="D9" s="175"/>
      <c r="E9" s="175"/>
      <c r="F9" s="181"/>
      <c r="G9" s="182"/>
      <c r="H9" s="182"/>
    </row>
    <row r="10" spans="1:10" s="16" customFormat="1" ht="18" x14ac:dyDescent="0.25">
      <c r="A10" s="177"/>
      <c r="B10" s="177" t="s">
        <v>62</v>
      </c>
      <c r="C10" s="183"/>
      <c r="D10" s="491">
        <f>'kup.sml.'!D9</f>
        <v>0</v>
      </c>
      <c r="E10" s="491"/>
      <c r="F10" s="183" t="s">
        <v>59</v>
      </c>
      <c r="G10" s="491">
        <f>'kup.sml.'!G9</f>
        <v>0</v>
      </c>
      <c r="H10" s="491"/>
      <c r="J10" s="12"/>
    </row>
    <row r="11" spans="1:10" s="16" customFormat="1" ht="18" x14ac:dyDescent="0.25">
      <c r="A11" s="177"/>
      <c r="B11" s="177" t="s">
        <v>14</v>
      </c>
      <c r="C11" s="183"/>
      <c r="D11" s="491">
        <f>'kup.sml.'!D10</f>
        <v>0</v>
      </c>
      <c r="E11" s="491"/>
      <c r="F11" s="183" t="s">
        <v>15</v>
      </c>
      <c r="G11" s="491">
        <f>'kup.sml.'!G10</f>
        <v>0</v>
      </c>
      <c r="H11" s="491"/>
      <c r="J11" s="12"/>
    </row>
    <row r="12" spans="1:10" s="16" customFormat="1" ht="18" x14ac:dyDescent="0.25">
      <c r="A12" s="177"/>
      <c r="B12" s="175" t="s">
        <v>56</v>
      </c>
      <c r="C12" s="180" t="s">
        <v>61</v>
      </c>
      <c r="D12" s="491">
        <f>'kup.sml.'!D11</f>
        <v>0</v>
      </c>
      <c r="E12" s="491"/>
      <c r="F12" s="183"/>
      <c r="G12" s="491"/>
      <c r="H12" s="491"/>
      <c r="J12" s="12"/>
    </row>
    <row r="13" spans="1:10" s="16" customFormat="1" ht="18" x14ac:dyDescent="0.25">
      <c r="A13" s="177"/>
      <c r="B13" s="175"/>
      <c r="C13" s="180" t="s">
        <v>63</v>
      </c>
      <c r="D13" s="491">
        <f>'kup.sml.'!D12</f>
        <v>0</v>
      </c>
      <c r="E13" s="491"/>
      <c r="F13" s="184" t="s">
        <v>53</v>
      </c>
      <c r="G13" s="491">
        <f>'kup.sml.'!G12</f>
        <v>0</v>
      </c>
      <c r="H13" s="491"/>
      <c r="J13" s="12"/>
    </row>
    <row r="14" spans="1:10" s="16" customFormat="1" ht="3.75" customHeight="1" x14ac:dyDescent="0.25">
      <c r="A14" s="177"/>
      <c r="B14" s="180"/>
      <c r="C14" s="183"/>
      <c r="D14" s="183"/>
      <c r="E14" s="183"/>
      <c r="F14" s="183"/>
      <c r="G14" s="183"/>
      <c r="H14" s="185"/>
      <c r="J14" s="12"/>
    </row>
    <row r="15" spans="1:10" s="16" customFormat="1" ht="41.25" customHeight="1" x14ac:dyDescent="0.25">
      <c r="A15" s="180"/>
      <c r="B15" s="184"/>
      <c r="C15" s="184"/>
      <c r="D15" s="184"/>
      <c r="E15" s="184"/>
      <c r="F15" s="184"/>
      <c r="G15" s="184"/>
      <c r="H15" s="180"/>
      <c r="J15" s="12"/>
    </row>
    <row r="16" spans="1:10" s="16" customFormat="1" ht="18" x14ac:dyDescent="0.25">
      <c r="A16" s="186" t="s">
        <v>118</v>
      </c>
      <c r="B16" s="183"/>
      <c r="C16" s="183"/>
      <c r="D16" s="183"/>
      <c r="E16" s="175"/>
      <c r="F16" s="183"/>
      <c r="G16" s="175"/>
      <c r="H16" s="175"/>
      <c r="J16" s="12"/>
    </row>
    <row r="17" spans="1:10" s="16" customFormat="1" ht="18" x14ac:dyDescent="0.25">
      <c r="A17" s="186"/>
      <c r="B17" s="183"/>
      <c r="C17" s="183"/>
      <c r="D17" s="183"/>
      <c r="E17" s="175"/>
      <c r="F17" s="183"/>
      <c r="G17" s="175"/>
      <c r="H17" s="175"/>
      <c r="J17" s="12"/>
    </row>
    <row r="18" spans="1:10" s="16" customFormat="1" ht="18" x14ac:dyDescent="0.25">
      <c r="A18" s="180" t="s">
        <v>0</v>
      </c>
      <c r="B18" s="183"/>
      <c r="C18" s="187" t="e">
        <f>#REF!</f>
        <v>#REF!</v>
      </c>
      <c r="D18" s="183" t="s">
        <v>20</v>
      </c>
      <c r="E18" s="491" t="e">
        <f>#REF!</f>
        <v>#REF!</v>
      </c>
      <c r="F18" s="491"/>
      <c r="G18" s="491"/>
      <c r="H18" s="188" t="e">
        <f>CONCATENATE("č.k. ",#REF!)</f>
        <v>#REF!</v>
      </c>
      <c r="J18" s="12"/>
    </row>
    <row r="19" spans="1:10" s="16" customFormat="1" ht="15" x14ac:dyDescent="0.2">
      <c r="C19" s="107"/>
      <c r="D19" s="15" t="s">
        <v>21</v>
      </c>
      <c r="E19" s="16" t="e">
        <f>#REF!</f>
        <v>#REF!</v>
      </c>
      <c r="F19" s="16" t="e">
        <f>#REF!</f>
        <v>#REF!</v>
      </c>
      <c r="G19" s="19"/>
      <c r="H19" s="18"/>
      <c r="J19" s="12"/>
    </row>
    <row r="20" spans="1:10" s="16" customFormat="1" ht="15" x14ac:dyDescent="0.2">
      <c r="B20" s="57"/>
      <c r="C20" s="107"/>
      <c r="D20" s="107"/>
      <c r="E20" s="107"/>
      <c r="F20" s="15" t="str">
        <f>'kup.sml.'!F20</f>
        <v xml:space="preserve"> </v>
      </c>
      <c r="G20" s="16">
        <f>'kup.sml.'!G20</f>
        <v>0</v>
      </c>
      <c r="H20" s="15"/>
      <c r="J20" s="12"/>
    </row>
    <row r="21" spans="1:10" s="16" customFormat="1" ht="15" x14ac:dyDescent="0.2">
      <c r="B21" s="57"/>
      <c r="C21" s="107"/>
      <c r="D21" s="107"/>
      <c r="E21" s="107"/>
      <c r="F21" s="15"/>
      <c r="H21" s="15"/>
      <c r="J21" s="12"/>
    </row>
    <row r="22" spans="1:10" s="16" customFormat="1" ht="13.5" customHeight="1" x14ac:dyDescent="0.35">
      <c r="A22" s="190"/>
      <c r="B22" s="191"/>
      <c r="C22" s="191"/>
      <c r="D22" s="191"/>
      <c r="E22" s="191"/>
      <c r="F22" s="191"/>
      <c r="G22" s="191"/>
      <c r="H22" s="192"/>
      <c r="J22" s="12"/>
    </row>
    <row r="23" spans="1:10" s="16" customFormat="1" ht="20.25" x14ac:dyDescent="0.3">
      <c r="A23" s="118"/>
      <c r="C23" s="51" t="s">
        <v>72</v>
      </c>
      <c r="D23" s="173"/>
      <c r="E23" s="160" t="s">
        <v>128</v>
      </c>
      <c r="G23" s="26"/>
      <c r="H23" s="143"/>
      <c r="J23" s="12"/>
    </row>
    <row r="24" spans="1:10" s="16" customFormat="1" ht="15.75" x14ac:dyDescent="0.25">
      <c r="A24" s="118"/>
      <c r="C24" s="26"/>
      <c r="D24" s="26"/>
      <c r="E24" s="26"/>
      <c r="G24" s="26"/>
      <c r="H24" s="143"/>
      <c r="J24" s="12"/>
    </row>
    <row r="25" spans="1:10" s="16" customFormat="1" ht="23.25" x14ac:dyDescent="0.35">
      <c r="A25" s="118"/>
      <c r="C25" s="51" t="s">
        <v>71</v>
      </c>
      <c r="D25" s="170" t="s">
        <v>170</v>
      </c>
      <c r="E25" s="162" t="s">
        <v>77</v>
      </c>
      <c r="F25" s="170" t="s">
        <v>171</v>
      </c>
      <c r="G25" s="26"/>
      <c r="H25" s="143"/>
      <c r="J25" s="12"/>
    </row>
    <row r="26" spans="1:10" s="16" customFormat="1" ht="15.75" x14ac:dyDescent="0.25">
      <c r="A26" s="118"/>
      <c r="C26" s="26"/>
      <c r="D26" s="26"/>
      <c r="E26" s="26"/>
      <c r="G26" s="26"/>
      <c r="H26" s="143"/>
      <c r="J26" s="12"/>
    </row>
    <row r="27" spans="1:10" s="16" customFormat="1" ht="20.25" x14ac:dyDescent="0.3">
      <c r="A27" s="118"/>
      <c r="C27" s="51" t="s">
        <v>73</v>
      </c>
      <c r="D27" s="174"/>
      <c r="G27" s="26"/>
      <c r="H27" s="143"/>
      <c r="J27" s="12"/>
    </row>
    <row r="28" spans="1:10" s="16" customFormat="1" ht="15.75" x14ac:dyDescent="0.25">
      <c r="A28" s="118"/>
      <c r="C28" s="26"/>
      <c r="D28" s="26"/>
      <c r="E28" s="26"/>
      <c r="G28" s="26"/>
      <c r="H28" s="143"/>
      <c r="J28" s="12"/>
    </row>
    <row r="29" spans="1:10" s="16" customFormat="1" ht="20.25" x14ac:dyDescent="0.3">
      <c r="A29" s="118"/>
      <c r="C29" s="51" t="s">
        <v>74</v>
      </c>
      <c r="D29" s="161" t="s">
        <v>76</v>
      </c>
      <c r="F29" s="26"/>
      <c r="G29" s="26"/>
      <c r="H29" s="143"/>
      <c r="J29" s="12"/>
    </row>
    <row r="30" spans="1:10" s="16" customFormat="1" ht="15.75" x14ac:dyDescent="0.25">
      <c r="A30" s="118"/>
      <c r="C30" s="26"/>
      <c r="D30" s="26"/>
      <c r="E30" s="26"/>
      <c r="G30" s="26"/>
      <c r="H30" s="143"/>
      <c r="J30" s="12"/>
    </row>
    <row r="31" spans="1:10" s="16" customFormat="1" ht="20.25" x14ac:dyDescent="0.3">
      <c r="A31" s="118"/>
      <c r="C31" s="51" t="s">
        <v>75</v>
      </c>
      <c r="D31" s="161" t="s">
        <v>76</v>
      </c>
      <c r="G31" s="26"/>
      <c r="H31" s="143"/>
      <c r="J31" s="12"/>
    </row>
    <row r="32" spans="1:10" s="16" customFormat="1" ht="15" x14ac:dyDescent="0.2">
      <c r="A32" s="126"/>
      <c r="B32" s="193"/>
      <c r="C32" s="194"/>
      <c r="D32" s="194"/>
      <c r="E32" s="194"/>
      <c r="F32" s="17"/>
      <c r="G32" s="41"/>
      <c r="H32" s="195"/>
      <c r="J32" s="12"/>
    </row>
    <row r="33" spans="1:10" s="16" customFormat="1" ht="251.25" customHeight="1" x14ac:dyDescent="0.25">
      <c r="A33" s="23"/>
      <c r="B33" s="23"/>
      <c r="D33" s="15"/>
      <c r="F33" s="19"/>
      <c r="G33" s="26"/>
      <c r="H33" s="110"/>
      <c r="J33" s="12"/>
    </row>
    <row r="34" spans="1:10" s="16" customFormat="1" ht="15.75" x14ac:dyDescent="0.25">
      <c r="A34" s="23" t="s">
        <v>121</v>
      </c>
      <c r="B34" s="23"/>
      <c r="C34" s="163">
        <f ca="1">TODAY()</f>
        <v>44946</v>
      </c>
      <c r="D34" s="15"/>
      <c r="F34" s="19"/>
      <c r="G34" s="50" t="s">
        <v>122</v>
      </c>
      <c r="H34" s="110"/>
      <c r="J34" s="12"/>
    </row>
    <row r="35" spans="1:10" s="16" customFormat="1" ht="15.75" x14ac:dyDescent="0.25">
      <c r="A35" s="23"/>
      <c r="B35" s="23"/>
      <c r="D35" s="15"/>
      <c r="F35" s="19"/>
      <c r="G35" s="26"/>
      <c r="H35" s="110"/>
      <c r="J35" s="12"/>
    </row>
    <row r="36" spans="1:10" s="16" customFormat="1" ht="15.75" x14ac:dyDescent="0.25">
      <c r="A36" s="23"/>
      <c r="B36" s="23"/>
      <c r="D36" s="15"/>
      <c r="F36" s="19"/>
      <c r="G36" s="26"/>
      <c r="H36" s="110"/>
      <c r="J36" s="12"/>
    </row>
    <row r="37" spans="1:10" s="16" customFormat="1" ht="15.75" x14ac:dyDescent="0.25">
      <c r="A37" s="23"/>
      <c r="B37" s="23"/>
      <c r="D37" s="15"/>
      <c r="F37" s="19"/>
      <c r="G37" s="26"/>
      <c r="H37" s="110"/>
      <c r="J37" s="12"/>
    </row>
    <row r="38" spans="1:10" s="16" customFormat="1" ht="15" x14ac:dyDescent="0.2">
      <c r="A38" s="23" t="s">
        <v>119</v>
      </c>
      <c r="B38" s="15"/>
      <c r="C38" s="15"/>
      <c r="D38" s="15"/>
      <c r="E38" s="15"/>
      <c r="F38" s="15"/>
      <c r="G38" s="15"/>
      <c r="H38" s="164"/>
      <c r="J38" s="12"/>
    </row>
    <row r="39" spans="1:10" s="16" customFormat="1" ht="15" x14ac:dyDescent="0.2">
      <c r="A39" s="18"/>
      <c r="B39" s="15"/>
      <c r="C39" s="15"/>
      <c r="D39" s="15"/>
      <c r="E39" s="15"/>
      <c r="F39" s="15"/>
      <c r="G39" s="15"/>
      <c r="H39" s="164"/>
      <c r="J39" s="12"/>
    </row>
    <row r="40" spans="1:10" s="16" customFormat="1" ht="15.75" customHeight="1" x14ac:dyDescent="0.2">
      <c r="A40" s="23" t="s">
        <v>120</v>
      </c>
      <c r="B40" s="15"/>
      <c r="C40" s="15"/>
      <c r="D40" s="15"/>
      <c r="E40" s="15"/>
      <c r="F40" s="15"/>
      <c r="G40" s="15"/>
      <c r="H40" s="164"/>
      <c r="J40" s="12"/>
    </row>
    <row r="41" spans="1:10" ht="15" x14ac:dyDescent="0.2">
      <c r="A41" s="20"/>
      <c r="B41" s="116"/>
      <c r="G41" s="25"/>
      <c r="H41" s="117"/>
    </row>
  </sheetData>
  <mergeCells count="10">
    <mergeCell ref="E18:G18"/>
    <mergeCell ref="G7:H8"/>
    <mergeCell ref="G10:H10"/>
    <mergeCell ref="D12:E12"/>
    <mergeCell ref="D13:E13"/>
    <mergeCell ref="D10:E10"/>
    <mergeCell ref="D11:E11"/>
    <mergeCell ref="G11:H11"/>
    <mergeCell ref="G12:H12"/>
    <mergeCell ref="G13:H13"/>
  </mergeCells>
  <phoneticPr fontId="19" type="noConversion"/>
  <pageMargins left="0.56999999999999995" right="0.28000000000000003" top="0.61" bottom="0.23" header="0.21" footer="0.3"/>
  <pageSetup paperSize="9" scale="76"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9"/>
  <sheetViews>
    <sheetView showZeros="0" zoomScale="75" zoomScaleNormal="100" workbookViewId="0">
      <selection activeCell="E21" sqref="E21"/>
    </sheetView>
  </sheetViews>
  <sheetFormatPr defaultColWidth="9.140625" defaultRowHeight="12.75" x14ac:dyDescent="0.2"/>
  <cols>
    <col min="1" max="1" width="6" style="10" customWidth="1"/>
    <col min="2" max="2" width="17" style="10" customWidth="1"/>
    <col min="3" max="3" width="16.85546875" style="10" customWidth="1"/>
    <col min="4" max="4" width="20.140625" style="10" customWidth="1"/>
    <col min="5" max="5" width="17.5703125" style="10" customWidth="1"/>
    <col min="6" max="6" width="10.140625" style="10" customWidth="1"/>
    <col min="7" max="7" width="16.7109375" style="10" customWidth="1"/>
    <col min="8" max="8" width="18" style="10" customWidth="1"/>
    <col min="9" max="16384" width="9.140625" style="10"/>
  </cols>
  <sheetData>
    <row r="1" spans="1:10" ht="23.25" x14ac:dyDescent="0.35">
      <c r="A1" s="159" t="s">
        <v>45</v>
      </c>
    </row>
    <row r="2" spans="1:10" ht="25.5" customHeight="1" x14ac:dyDescent="0.3">
      <c r="A2" s="196" t="str">
        <f>'kup.sml.'!A2</f>
        <v>DanCars CZ s.r.o.</v>
      </c>
      <c r="E2" s="11"/>
      <c r="G2" s="12"/>
      <c r="H2" s="14"/>
    </row>
    <row r="3" spans="1:10" ht="18" x14ac:dyDescent="0.25">
      <c r="A3" s="20" t="str">
        <f>'kup.sml.'!A3</f>
        <v>Krnovská 82, 746 01 Opava</v>
      </c>
      <c r="B3" s="13"/>
      <c r="C3" s="13"/>
      <c r="D3" s="13"/>
      <c r="G3" s="14"/>
      <c r="H3" s="103" t="str">
        <f>'kup.sml.'!H3</f>
        <v>www. subaru-opava.cz</v>
      </c>
    </row>
    <row r="4" spans="1:10" ht="15" x14ac:dyDescent="0.2">
      <c r="A4" s="197" t="str">
        <f>'kup.sml.'!A4</f>
        <v>IČO</v>
      </c>
      <c r="H4" s="105" t="str">
        <f>'kup.sml.'!H4</f>
        <v>e-mail: info@subaru-opava.cz</v>
      </c>
    </row>
    <row r="5" spans="1:10" ht="15" x14ac:dyDescent="0.2">
      <c r="A5" s="104" t="s">
        <v>125</v>
      </c>
      <c r="G5" s="14"/>
      <c r="H5" s="105"/>
    </row>
    <row r="6" spans="1:10" ht="15" x14ac:dyDescent="0.2">
      <c r="A6" s="20"/>
      <c r="E6" s="12"/>
      <c r="G6" s="493">
        <f>'kup.sml.'!G6</f>
        <v>0</v>
      </c>
      <c r="H6" s="493"/>
    </row>
    <row r="7" spans="1:10" ht="20.25" customHeight="1" x14ac:dyDescent="0.25">
      <c r="A7" s="16" t="s">
        <v>13</v>
      </c>
      <c r="B7" s="11"/>
      <c r="C7" s="11"/>
      <c r="D7" s="11"/>
      <c r="E7" s="11"/>
      <c r="F7" s="25" t="s">
        <v>70</v>
      </c>
      <c r="G7" s="493"/>
      <c r="H7" s="493"/>
    </row>
    <row r="8" spans="1:10" ht="15" customHeight="1" x14ac:dyDescent="0.25">
      <c r="A8" s="42"/>
      <c r="B8" s="23" t="s">
        <v>165</v>
      </c>
      <c r="C8" s="19"/>
      <c r="D8" s="494">
        <f>'kup.sml.'!D9</f>
        <v>0</v>
      </c>
      <c r="E8" s="494"/>
      <c r="F8" s="19" t="s">
        <v>59</v>
      </c>
      <c r="G8" s="495">
        <f>'kup.sml.'!G9</f>
        <v>0</v>
      </c>
      <c r="H8" s="495"/>
    </row>
    <row r="9" spans="1:10" ht="15" customHeight="1" x14ac:dyDescent="0.25">
      <c r="A9" s="42"/>
      <c r="B9" s="23" t="s">
        <v>164</v>
      </c>
      <c r="C9" s="19"/>
      <c r="D9" s="494">
        <f>'kup.sml.'!D10</f>
        <v>0</v>
      </c>
      <c r="E9" s="494"/>
      <c r="F9" s="19" t="s">
        <v>15</v>
      </c>
      <c r="G9" s="114">
        <f>'kup.sml.'!G10</f>
        <v>0</v>
      </c>
      <c r="H9" s="202"/>
    </row>
    <row r="10" spans="1:10" ht="15" customHeight="1" x14ac:dyDescent="0.2">
      <c r="A10" s="42"/>
      <c r="B10" s="16" t="s">
        <v>163</v>
      </c>
      <c r="C10" s="23" t="s">
        <v>161</v>
      </c>
      <c r="D10" s="502">
        <f>'kup.sml.'!D11</f>
        <v>0</v>
      </c>
      <c r="E10" s="502"/>
      <c r="F10" s="19"/>
      <c r="G10" s="19"/>
      <c r="H10" s="202"/>
    </row>
    <row r="11" spans="1:10" ht="15" customHeight="1" x14ac:dyDescent="0.2">
      <c r="A11" s="42"/>
      <c r="B11" s="16"/>
      <c r="C11" s="23" t="s">
        <v>162</v>
      </c>
      <c r="D11" s="502">
        <f>'kup.sml.'!D12</f>
        <v>0</v>
      </c>
      <c r="E11" s="502"/>
      <c r="F11" s="15" t="s">
        <v>53</v>
      </c>
      <c r="G11" s="23">
        <f>'kup.sml.'!G12</f>
        <v>0</v>
      </c>
      <c r="H11" s="202"/>
    </row>
    <row r="12" spans="1:10" ht="9" customHeight="1" x14ac:dyDescent="0.2">
      <c r="A12" s="42"/>
      <c r="B12" s="23"/>
      <c r="C12" s="19"/>
      <c r="D12" s="19"/>
      <c r="E12" s="19"/>
      <c r="F12" s="19"/>
      <c r="G12" s="19"/>
      <c r="H12" s="202"/>
    </row>
    <row r="13" spans="1:10" ht="15" customHeight="1" x14ac:dyDescent="0.2">
      <c r="A13" s="42"/>
      <c r="B13" s="15"/>
      <c r="C13" s="15" t="s">
        <v>60</v>
      </c>
      <c r="D13" s="503">
        <f>'kup.sml.'!D14</f>
        <v>0</v>
      </c>
      <c r="E13" s="504"/>
      <c r="F13" s="15" t="s">
        <v>16</v>
      </c>
      <c r="G13" s="503">
        <f>'kup.sml.'!G14</f>
        <v>0</v>
      </c>
      <c r="H13" s="503"/>
    </row>
    <row r="14" spans="1:10" s="16" customFormat="1" ht="23.25" customHeight="1" x14ac:dyDescent="0.2">
      <c r="A14" s="23" t="s">
        <v>64</v>
      </c>
      <c r="B14" s="15"/>
      <c r="C14" s="15"/>
      <c r="D14" s="15"/>
      <c r="E14" s="15"/>
      <c r="F14" s="15"/>
      <c r="G14" s="15"/>
      <c r="H14" s="23"/>
      <c r="J14" s="12"/>
    </row>
    <row r="15" spans="1:10" s="16" customFormat="1" ht="9" customHeight="1" x14ac:dyDescent="0.2">
      <c r="A15" s="23"/>
      <c r="B15" s="15"/>
      <c r="C15" s="15"/>
      <c r="D15" s="15"/>
      <c r="E15" s="15"/>
      <c r="F15" s="15"/>
      <c r="G15" s="15"/>
      <c r="H15" s="23"/>
      <c r="J15" s="12"/>
    </row>
    <row r="16" spans="1:10" s="16" customFormat="1" ht="15" x14ac:dyDescent="0.2">
      <c r="A16" s="23" t="s">
        <v>65</v>
      </c>
      <c r="B16" s="19"/>
      <c r="C16" s="19"/>
      <c r="D16" s="19"/>
      <c r="F16" s="19"/>
      <c r="J16" s="12"/>
    </row>
    <row r="17" spans="1:10" s="16" customFormat="1" ht="15.75" x14ac:dyDescent="0.25">
      <c r="A17" s="42" t="str">
        <f>'kup.sml.'!A18</f>
        <v xml:space="preserve">nový automobil značky  </v>
      </c>
      <c r="B17" s="19"/>
      <c r="C17" s="189" t="str">
        <f>'kup.sml.'!C18</f>
        <v>SUBARU</v>
      </c>
      <c r="D17" s="19" t="s">
        <v>20</v>
      </c>
      <c r="E17" s="494" t="str">
        <f>'kup.sml.'!E18</f>
        <v>OUTBACK 2.5i-L ES Active Lineartronic</v>
      </c>
      <c r="F17" s="494"/>
      <c r="G17" s="494"/>
      <c r="H17" s="202"/>
      <c r="J17" s="12"/>
    </row>
    <row r="18" spans="1:10" s="16" customFormat="1" ht="15.75" x14ac:dyDescent="0.25">
      <c r="B18" s="19"/>
      <c r="C18" s="19"/>
      <c r="D18" s="15" t="s">
        <v>21</v>
      </c>
      <c r="E18" s="275" t="str">
        <f>'kup.sml.'!E19</f>
        <v>tm. šedá met.</v>
      </c>
      <c r="F18" s="189" t="str">
        <f>'kup.sml.'!F19</f>
        <v>P8Y</v>
      </c>
      <c r="G18" s="19" t="s">
        <v>19</v>
      </c>
      <c r="H18" s="189" t="str">
        <f>'kup.sml.'!H19</f>
        <v>automatická</v>
      </c>
      <c r="J18" s="12"/>
    </row>
    <row r="19" spans="1:10" s="16" customFormat="1" ht="15" x14ac:dyDescent="0.2">
      <c r="B19" s="19"/>
      <c r="C19" s="19"/>
      <c r="D19" s="15" t="s">
        <v>22</v>
      </c>
      <c r="E19" s="16" t="s">
        <v>281</v>
      </c>
      <c r="F19" s="19"/>
      <c r="G19" s="499" t="s">
        <v>57</v>
      </c>
      <c r="H19" s="499"/>
      <c r="J19" s="12"/>
    </row>
    <row r="20" spans="1:10" s="16" customFormat="1" ht="15.75" x14ac:dyDescent="0.25">
      <c r="B20" s="15" t="str">
        <f>'kup.sml.'!B20</f>
        <v>zvláštní požadavky :</v>
      </c>
      <c r="C20" s="18">
        <f>'kup.sml.'!C21</f>
        <v>0</v>
      </c>
      <c r="D20" s="19" t="s">
        <v>23</v>
      </c>
      <c r="E20" s="16" t="s">
        <v>282</v>
      </c>
      <c r="F20" s="19"/>
      <c r="G20" s="497">
        <f>Z!G3</f>
        <v>0</v>
      </c>
      <c r="H20" s="498"/>
      <c r="J20" s="12"/>
    </row>
    <row r="21" spans="1:10" s="16" customFormat="1" ht="15" x14ac:dyDescent="0.2">
      <c r="B21" s="15"/>
      <c r="D21" s="19"/>
      <c r="F21" s="19"/>
      <c r="G21" s="18"/>
      <c r="H21" s="18"/>
      <c r="J21" s="12"/>
    </row>
    <row r="22" spans="1:10" s="16" customFormat="1" ht="15.75" x14ac:dyDescent="0.25">
      <c r="A22" s="16" t="s">
        <v>29</v>
      </c>
      <c r="D22" s="19"/>
      <c r="F22" s="19" t="s">
        <v>26</v>
      </c>
      <c r="G22" s="26"/>
      <c r="H22" s="110"/>
      <c r="J22" s="12"/>
    </row>
    <row r="23" spans="1:10" s="16" customFormat="1" ht="15" x14ac:dyDescent="0.2">
      <c r="A23" s="16" t="s">
        <v>30</v>
      </c>
      <c r="B23" s="16" t="s">
        <v>31</v>
      </c>
      <c r="D23" s="23" t="s">
        <v>44</v>
      </c>
      <c r="E23" s="111"/>
      <c r="F23" s="18" t="s">
        <v>32</v>
      </c>
      <c r="G23" s="98"/>
      <c r="H23" s="98"/>
      <c r="J23" s="12"/>
    </row>
    <row r="24" spans="1:10" s="16" customFormat="1" ht="15" x14ac:dyDescent="0.2">
      <c r="A24" s="18">
        <v>1</v>
      </c>
      <c r="B24" s="405">
        <f>'kup.sml.'!B29</f>
        <v>0</v>
      </c>
      <c r="C24" s="496"/>
      <c r="D24" s="23">
        <f>'kup.sml.'!D29</f>
        <v>0</v>
      </c>
      <c r="F24" s="49">
        <f>'kup.sml.'!F29</f>
        <v>0</v>
      </c>
      <c r="G24" s="26"/>
      <c r="H24" s="203"/>
      <c r="J24" s="12"/>
    </row>
    <row r="25" spans="1:10" s="16" customFormat="1" ht="15" x14ac:dyDescent="0.2">
      <c r="A25" s="18">
        <v>2</v>
      </c>
      <c r="B25" s="405" t="str">
        <f>'kup.sml.'!B30</f>
        <v>Případné doplňky upřesníme před</v>
      </c>
      <c r="C25" s="496"/>
      <c r="D25" s="23">
        <f>'kup.sml.'!D30</f>
        <v>0</v>
      </c>
      <c r="F25" s="49">
        <f>'kup.sml.'!F30</f>
        <v>0</v>
      </c>
      <c r="G25" s="26"/>
      <c r="H25" s="203"/>
      <c r="J25" s="12"/>
    </row>
    <row r="26" spans="1:10" s="16" customFormat="1" ht="15" x14ac:dyDescent="0.2">
      <c r="A26" s="18">
        <v>3</v>
      </c>
      <c r="B26" s="405" t="str">
        <f>'kup.sml.'!B31</f>
        <v>převzetím vozu.</v>
      </c>
      <c r="C26" s="496"/>
      <c r="D26" s="23">
        <f>'kup.sml.'!D31</f>
        <v>0</v>
      </c>
      <c r="F26" s="49">
        <f>'kup.sml.'!F31</f>
        <v>0</v>
      </c>
      <c r="G26" s="26"/>
      <c r="H26" s="203"/>
      <c r="J26" s="12"/>
    </row>
    <row r="27" spans="1:10" s="16" customFormat="1" ht="15" x14ac:dyDescent="0.2">
      <c r="A27" s="18">
        <v>4</v>
      </c>
      <c r="B27" s="405">
        <f>'kup.sml.'!B32</f>
        <v>0</v>
      </c>
      <c r="C27" s="496"/>
      <c r="D27" s="23">
        <f>'kup.sml.'!D32</f>
        <v>0</v>
      </c>
      <c r="F27" s="49">
        <f>'kup.sml.'!F32</f>
        <v>0</v>
      </c>
      <c r="G27" s="26"/>
      <c r="H27" s="203"/>
      <c r="J27" s="12"/>
    </row>
    <row r="28" spans="1:10" s="16" customFormat="1" ht="15" x14ac:dyDescent="0.2">
      <c r="A28" s="18">
        <v>5</v>
      </c>
      <c r="B28" s="405">
        <f>'kup.sml.'!B33</f>
        <v>0</v>
      </c>
      <c r="C28" s="496"/>
      <c r="D28" s="23">
        <f>'kup.sml.'!D33</f>
        <v>0</v>
      </c>
      <c r="F28" s="49">
        <f>'kup.sml.'!F33</f>
        <v>0</v>
      </c>
      <c r="G28" s="26"/>
      <c r="H28" s="203"/>
      <c r="J28" s="12"/>
    </row>
    <row r="29" spans="1:10" s="16" customFormat="1" ht="15" x14ac:dyDescent="0.2">
      <c r="A29" s="18">
        <v>6</v>
      </c>
      <c r="B29" s="405">
        <f>'kup.sml.'!B34</f>
        <v>0</v>
      </c>
      <c r="C29" s="496"/>
      <c r="D29" s="23">
        <f>'kup.sml.'!D34</f>
        <v>0</v>
      </c>
      <c r="F29" s="49">
        <f>'kup.sml.'!F34</f>
        <v>0</v>
      </c>
      <c r="G29" s="26"/>
      <c r="H29" s="203"/>
      <c r="J29" s="12"/>
    </row>
    <row r="30" spans="1:10" s="16" customFormat="1" ht="15" x14ac:dyDescent="0.2">
      <c r="A30" s="18">
        <v>7</v>
      </c>
      <c r="B30" s="405">
        <f>'kup.sml.'!B35</f>
        <v>0</v>
      </c>
      <c r="C30" s="496"/>
      <c r="D30" s="23">
        <f>'kup.sml.'!D35</f>
        <v>0</v>
      </c>
      <c r="F30" s="49">
        <f>'kup.sml.'!F35</f>
        <v>0</v>
      </c>
      <c r="G30" s="26"/>
      <c r="H30" s="203"/>
      <c r="J30" s="12"/>
    </row>
    <row r="31" spans="1:10" s="16" customFormat="1" ht="15" x14ac:dyDescent="0.2">
      <c r="A31" s="18">
        <v>8</v>
      </c>
      <c r="B31" s="405">
        <f>'kup.sml.'!B36</f>
        <v>0</v>
      </c>
      <c r="C31" s="496"/>
      <c r="D31" s="23">
        <f>'kup.sml.'!D36</f>
        <v>0</v>
      </c>
      <c r="F31" s="49">
        <f>'kup.sml.'!F36</f>
        <v>0</v>
      </c>
      <c r="G31" s="26"/>
      <c r="H31" s="203"/>
      <c r="J31" s="12"/>
    </row>
    <row r="32" spans="1:10" s="16" customFormat="1" ht="15" x14ac:dyDescent="0.2">
      <c r="A32" s="18">
        <v>9</v>
      </c>
      <c r="B32" s="405">
        <f>'kup.sml.'!B37</f>
        <v>0</v>
      </c>
      <c r="C32" s="496"/>
      <c r="D32" s="23">
        <f>'kup.sml.'!D37</f>
        <v>0</v>
      </c>
      <c r="F32" s="49">
        <f>'kup.sml.'!F37</f>
        <v>0</v>
      </c>
      <c r="G32" s="26"/>
      <c r="H32" s="203"/>
      <c r="J32" s="12"/>
    </row>
    <row r="33" spans="1:10" s="16" customFormat="1" ht="15" x14ac:dyDescent="0.2">
      <c r="A33" s="18">
        <v>10</v>
      </c>
      <c r="B33" s="405">
        <f>'kup.sml.'!B38</f>
        <v>0</v>
      </c>
      <c r="C33" s="496"/>
      <c r="D33" s="23">
        <f>'kup.sml.'!D38</f>
        <v>0</v>
      </c>
      <c r="F33" s="49">
        <f>'kup.sml.'!F38</f>
        <v>0</v>
      </c>
      <c r="G33" s="26"/>
      <c r="H33" s="203"/>
      <c r="J33" s="12"/>
    </row>
    <row r="34" spans="1:10" s="16" customFormat="1" ht="15" x14ac:dyDescent="0.2">
      <c r="A34" s="18">
        <v>11</v>
      </c>
      <c r="B34" s="405">
        <f>'kup.sml.'!B39</f>
        <v>0</v>
      </c>
      <c r="C34" s="496"/>
      <c r="D34" s="23">
        <f>'kup.sml.'!D39</f>
        <v>0</v>
      </c>
      <c r="F34" s="49">
        <f>'kup.sml.'!F39</f>
        <v>0</v>
      </c>
      <c r="G34" s="26"/>
      <c r="H34" s="203"/>
      <c r="J34" s="12"/>
    </row>
    <row r="35" spans="1:10" s="16" customFormat="1" ht="15" x14ac:dyDescent="0.2">
      <c r="A35" s="18">
        <v>12</v>
      </c>
      <c r="B35" s="405">
        <f>'kup.sml.'!B40</f>
        <v>0</v>
      </c>
      <c r="C35" s="496"/>
      <c r="D35" s="23">
        <f>'kup.sml.'!D40</f>
        <v>0</v>
      </c>
      <c r="F35" s="49">
        <f>'kup.sml.'!F40</f>
        <v>0</v>
      </c>
      <c r="G35" s="26"/>
      <c r="H35" s="203"/>
      <c r="J35" s="12"/>
    </row>
    <row r="36" spans="1:10" s="16" customFormat="1" ht="15" x14ac:dyDescent="0.2">
      <c r="A36" s="18">
        <v>13</v>
      </c>
      <c r="B36" s="405">
        <f>'kup.sml.'!B41</f>
        <v>0</v>
      </c>
      <c r="C36" s="496"/>
      <c r="D36" s="23">
        <f>'kup.sml.'!D41</f>
        <v>0</v>
      </c>
      <c r="F36" s="49">
        <f>'kup.sml.'!F41</f>
        <v>0</v>
      </c>
      <c r="G36" s="26"/>
      <c r="H36" s="203"/>
      <c r="J36" s="12"/>
    </row>
    <row r="37" spans="1:10" s="16" customFormat="1" ht="15" x14ac:dyDescent="0.2">
      <c r="A37" s="18">
        <v>14</v>
      </c>
      <c r="B37" s="405">
        <f>'kup.sml.'!B42</f>
        <v>0</v>
      </c>
      <c r="C37" s="496"/>
      <c r="D37" s="23">
        <f>'kup.sml.'!D42</f>
        <v>0</v>
      </c>
      <c r="F37" s="49">
        <f>'kup.sml.'!F42</f>
        <v>0</v>
      </c>
      <c r="G37" s="26"/>
      <c r="H37" s="203"/>
      <c r="J37" s="12"/>
    </row>
    <row r="38" spans="1:10" s="16" customFormat="1" ht="15" x14ac:dyDescent="0.2">
      <c r="A38" s="18">
        <v>15</v>
      </c>
      <c r="B38" s="405">
        <f>'kup.sml.'!B43</f>
        <v>0</v>
      </c>
      <c r="C38" s="496"/>
      <c r="D38" s="23">
        <f>'kup.sml.'!D43</f>
        <v>0</v>
      </c>
      <c r="F38" s="49">
        <f>'kup.sml.'!F43</f>
        <v>0</v>
      </c>
      <c r="G38" s="26"/>
      <c r="H38" s="203"/>
      <c r="J38" s="12"/>
    </row>
    <row r="39" spans="1:10" s="16" customFormat="1" ht="15" x14ac:dyDescent="0.2">
      <c r="A39" s="18">
        <v>16</v>
      </c>
      <c r="B39" s="405" t="str">
        <f>'kup.sml.'!B44</f>
        <v>Povinná výbava vozu ZDARMA</v>
      </c>
      <c r="C39" s="496"/>
      <c r="D39" s="23">
        <f>'kup.sml.'!D44</f>
        <v>0</v>
      </c>
      <c r="F39" s="49">
        <f>'kup.sml.'!F44</f>
        <v>0</v>
      </c>
      <c r="G39" s="26"/>
      <c r="H39" s="203"/>
      <c r="J39" s="12"/>
    </row>
    <row r="40" spans="1:10" s="16" customFormat="1" ht="10.5" customHeight="1" x14ac:dyDescent="0.25">
      <c r="A40" s="114"/>
      <c r="B40" s="23"/>
      <c r="D40" s="15"/>
      <c r="F40" s="19"/>
      <c r="G40" s="26"/>
      <c r="H40" s="110"/>
      <c r="J40" s="12"/>
    </row>
    <row r="41" spans="1:10" s="16" customFormat="1" ht="15.75" x14ac:dyDescent="0.25">
      <c r="A41" s="114" t="s">
        <v>48</v>
      </c>
      <c r="B41" s="23"/>
      <c r="D41" s="15"/>
      <c r="F41" s="19"/>
      <c r="G41" s="26"/>
      <c r="H41" s="110"/>
      <c r="J41" s="12"/>
    </row>
    <row r="42" spans="1:10" s="16" customFormat="1" ht="15.75" x14ac:dyDescent="0.25">
      <c r="A42" s="114"/>
      <c r="B42" s="20" t="s">
        <v>50</v>
      </c>
      <c r="D42" s="21" t="s">
        <v>66</v>
      </c>
      <c r="E42" s="21"/>
      <c r="F42" s="22"/>
      <c r="G42" s="24"/>
      <c r="H42" s="110"/>
      <c r="J42" s="12"/>
    </row>
    <row r="43" spans="1:10" s="16" customFormat="1" ht="15.75" x14ac:dyDescent="0.25">
      <c r="A43" s="114"/>
      <c r="B43" s="23"/>
      <c r="D43" s="21" t="s">
        <v>129</v>
      </c>
      <c r="E43" s="21"/>
      <c r="F43" s="22"/>
      <c r="G43" s="24"/>
      <c r="H43" s="285"/>
      <c r="J43" s="12"/>
    </row>
    <row r="44" spans="1:10" s="16" customFormat="1" ht="15.75" x14ac:dyDescent="0.25">
      <c r="A44" s="114"/>
      <c r="B44" s="23"/>
      <c r="D44" s="20" t="str">
        <f>CONCATENATE("Záruční knížka se Všeobecnými záručními podmínkami ",C17)</f>
        <v>Záruční knížka se Všeobecnými záručními podmínkami SUBARU</v>
      </c>
      <c r="E44" s="21"/>
      <c r="F44" s="22"/>
      <c r="G44" s="24"/>
      <c r="H44" s="110"/>
      <c r="J44" s="12"/>
    </row>
    <row r="45" spans="1:10" s="16" customFormat="1" ht="15.75" x14ac:dyDescent="0.25">
      <c r="A45" s="114"/>
      <c r="B45" s="23"/>
      <c r="D45" s="21" t="s">
        <v>46</v>
      </c>
      <c r="E45" s="21"/>
      <c r="F45" s="22"/>
      <c r="G45" s="24"/>
      <c r="H45" s="110"/>
      <c r="J45" s="12"/>
    </row>
    <row r="46" spans="1:10" s="16" customFormat="1" ht="15.75" customHeight="1" x14ac:dyDescent="0.2">
      <c r="A46" s="10"/>
      <c r="B46" s="20" t="s">
        <v>67</v>
      </c>
      <c r="C46" s="10"/>
      <c r="D46" s="501" t="s">
        <v>276</v>
      </c>
      <c r="E46" s="501"/>
      <c r="F46" s="501"/>
      <c r="G46" s="501"/>
      <c r="H46" s="501"/>
      <c r="J46" s="12"/>
    </row>
    <row r="47" spans="1:10" s="16" customFormat="1" ht="15.75" customHeight="1" x14ac:dyDescent="0.2">
      <c r="A47" s="10"/>
      <c r="C47" s="10"/>
      <c r="D47" s="501" t="s">
        <v>234</v>
      </c>
      <c r="E47" s="501"/>
      <c r="F47" s="501"/>
      <c r="G47" s="501"/>
      <c r="H47" s="501"/>
      <c r="J47" s="12"/>
    </row>
    <row r="48" spans="1:10" s="16" customFormat="1" ht="16.5" customHeight="1" x14ac:dyDescent="0.25">
      <c r="A48" s="42"/>
      <c r="B48" s="23"/>
      <c r="D48" s="500" t="s">
        <v>235</v>
      </c>
      <c r="E48" s="500"/>
      <c r="F48" s="500"/>
      <c r="G48" s="500"/>
      <c r="H48" s="500"/>
      <c r="J48" s="12"/>
    </row>
    <row r="49" spans="1:10" s="16" customFormat="1" ht="8.25" customHeight="1" x14ac:dyDescent="0.2">
      <c r="A49" s="42"/>
      <c r="B49" s="23"/>
      <c r="D49" s="112"/>
      <c r="E49" s="112"/>
      <c r="F49" s="112"/>
      <c r="G49" s="112"/>
      <c r="H49" s="112"/>
      <c r="J49" s="12"/>
    </row>
    <row r="50" spans="1:10" s="16" customFormat="1" ht="52.5" customHeight="1" x14ac:dyDescent="0.25">
      <c r="A50" s="506" t="s">
        <v>51</v>
      </c>
      <c r="B50" s="506"/>
      <c r="C50" s="506"/>
      <c r="D50" s="506"/>
      <c r="E50" s="506"/>
      <c r="F50" s="506"/>
      <c r="G50" s="506"/>
      <c r="H50" s="506"/>
      <c r="J50" s="12"/>
    </row>
    <row r="51" spans="1:10" s="16" customFormat="1" ht="18.75" customHeight="1" x14ac:dyDescent="0.25">
      <c r="A51" s="199" t="s">
        <v>47</v>
      </c>
      <c r="B51" s="198"/>
      <c r="C51" s="507"/>
      <c r="D51" s="507"/>
      <c r="E51" s="507"/>
      <c r="F51" s="507"/>
      <c r="G51" s="507"/>
      <c r="H51" s="507"/>
      <c r="J51" s="12"/>
    </row>
    <row r="52" spans="1:10" s="16" customFormat="1" ht="15.75" customHeight="1" x14ac:dyDescent="0.25">
      <c r="A52" s="198"/>
      <c r="B52" s="198"/>
      <c r="C52" s="507"/>
      <c r="D52" s="507"/>
      <c r="E52" s="507"/>
      <c r="F52" s="507"/>
      <c r="G52" s="507"/>
      <c r="H52" s="507"/>
      <c r="J52" s="12"/>
    </row>
    <row r="53" spans="1:10" s="16" customFormat="1" ht="15.75" customHeight="1" x14ac:dyDescent="0.25">
      <c r="A53" s="204"/>
      <c r="B53" s="199"/>
      <c r="C53" s="507"/>
      <c r="D53" s="507"/>
      <c r="E53" s="507"/>
      <c r="F53" s="507"/>
      <c r="G53" s="507"/>
      <c r="H53" s="507"/>
      <c r="J53" s="12"/>
    </row>
    <row r="54" spans="1:10" s="16" customFormat="1" ht="36" customHeight="1" x14ac:dyDescent="0.25">
      <c r="A54" s="506" t="s">
        <v>49</v>
      </c>
      <c r="B54" s="506"/>
      <c r="C54" s="506"/>
      <c r="D54" s="506"/>
      <c r="E54" s="506"/>
      <c r="F54" s="506"/>
      <c r="G54" s="506"/>
      <c r="H54" s="506"/>
      <c r="J54" s="12"/>
    </row>
    <row r="55" spans="1:10" s="16" customFormat="1" ht="30" customHeight="1" x14ac:dyDescent="0.2">
      <c r="A55" s="505" t="s">
        <v>52</v>
      </c>
      <c r="B55" s="505"/>
      <c r="C55" s="505"/>
      <c r="D55" s="505"/>
      <c r="E55" s="505"/>
      <c r="F55" s="505"/>
      <c r="G55" s="505"/>
      <c r="H55" s="505"/>
      <c r="J55" s="12"/>
    </row>
    <row r="56" spans="1:10" s="16" customFormat="1" ht="29.25" customHeight="1" x14ac:dyDescent="0.25">
      <c r="A56" s="23" t="s">
        <v>225</v>
      </c>
      <c r="B56" s="23"/>
      <c r="C56" s="284" t="s">
        <v>226</v>
      </c>
      <c r="G56" s="26"/>
      <c r="H56" s="110"/>
      <c r="J56" s="12"/>
    </row>
    <row r="57" spans="1:10" s="16" customFormat="1" ht="21" customHeight="1" x14ac:dyDescent="0.25">
      <c r="A57" s="23"/>
      <c r="B57" s="23"/>
      <c r="C57" s="19"/>
      <c r="D57" s="19"/>
      <c r="F57" s="42"/>
      <c r="G57" s="26"/>
      <c r="H57" s="110"/>
      <c r="J57" s="12"/>
    </row>
    <row r="58" spans="1:10" s="16" customFormat="1" ht="21" customHeight="1" x14ac:dyDescent="0.25">
      <c r="A58" s="23"/>
      <c r="B58" s="23"/>
      <c r="C58" s="19" t="s">
        <v>42</v>
      </c>
      <c r="D58" s="106" t="s">
        <v>223</v>
      </c>
      <c r="F58" s="42" t="s">
        <v>43</v>
      </c>
      <c r="G58" s="26"/>
      <c r="H58" s="110"/>
      <c r="J58" s="12"/>
    </row>
    <row r="59" spans="1:10" ht="15" x14ac:dyDescent="0.2">
      <c r="A59" s="20"/>
      <c r="B59" s="20"/>
      <c r="D59" s="21">
        <f>'kup.sml.'!D59</f>
        <v>0</v>
      </c>
      <c r="G59" s="25"/>
    </row>
  </sheetData>
  <mergeCells count="36">
    <mergeCell ref="B29:C29"/>
    <mergeCell ref="B34:C34"/>
    <mergeCell ref="B31:C31"/>
    <mergeCell ref="B38:C38"/>
    <mergeCell ref="B37:C37"/>
    <mergeCell ref="B35:C35"/>
    <mergeCell ref="B32:C32"/>
    <mergeCell ref="A55:H55"/>
    <mergeCell ref="A50:H50"/>
    <mergeCell ref="A54:H54"/>
    <mergeCell ref="C53:H53"/>
    <mergeCell ref="C51:H51"/>
    <mergeCell ref="C52:H52"/>
    <mergeCell ref="D48:H48"/>
    <mergeCell ref="D47:H47"/>
    <mergeCell ref="D46:H46"/>
    <mergeCell ref="D11:E11"/>
    <mergeCell ref="D10:E10"/>
    <mergeCell ref="D13:E13"/>
    <mergeCell ref="G13:H13"/>
    <mergeCell ref="G6:H7"/>
    <mergeCell ref="D8:E8"/>
    <mergeCell ref="G8:H8"/>
    <mergeCell ref="D9:E9"/>
    <mergeCell ref="B39:C39"/>
    <mergeCell ref="B36:C36"/>
    <mergeCell ref="E17:G17"/>
    <mergeCell ref="B24:C24"/>
    <mergeCell ref="G20:H20"/>
    <mergeCell ref="G19:H19"/>
    <mergeCell ref="B25:C25"/>
    <mergeCell ref="B26:C26"/>
    <mergeCell ref="B27:C27"/>
    <mergeCell ref="B33:C33"/>
    <mergeCell ref="B28:C28"/>
    <mergeCell ref="B30:C30"/>
  </mergeCells>
  <phoneticPr fontId="19" type="noConversion"/>
  <pageMargins left="0.56999999999999995" right="0.28000000000000003" top="0.61" bottom="0.23" header="0.21" footer="0.3"/>
  <pageSetup paperSize="9" scale="77"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1"/>
  <sheetViews>
    <sheetView showZeros="0" topLeftCell="A37" zoomScale="75" zoomScaleNormal="100" workbookViewId="0">
      <selection activeCell="C60" sqref="C60"/>
    </sheetView>
  </sheetViews>
  <sheetFormatPr defaultColWidth="9.140625" defaultRowHeight="12.75" x14ac:dyDescent="0.2"/>
  <cols>
    <col min="1" max="1" width="6" style="10" customWidth="1"/>
    <col min="2" max="2" width="17" style="10" customWidth="1"/>
    <col min="3" max="3" width="16.85546875" style="10" customWidth="1"/>
    <col min="4" max="4" width="20.140625" style="10" customWidth="1"/>
    <col min="5" max="5" width="17.5703125" style="10" customWidth="1"/>
    <col min="6" max="6" width="10.140625" style="10" customWidth="1"/>
    <col min="7" max="7" width="16.7109375" style="10" customWidth="1"/>
    <col min="8" max="8" width="18" style="10" customWidth="1"/>
    <col min="9" max="16384" width="9.140625" style="10"/>
  </cols>
  <sheetData>
    <row r="1" spans="1:10" ht="23.25" x14ac:dyDescent="0.35">
      <c r="A1" s="159" t="s">
        <v>126</v>
      </c>
    </row>
    <row r="2" spans="1:10" ht="25.5" customHeight="1" x14ac:dyDescent="0.3">
      <c r="A2" s="196" t="str">
        <f>'kup.sml.'!A2</f>
        <v>DanCars CZ s.r.o.</v>
      </c>
      <c r="E2" s="11"/>
      <c r="G2" s="12"/>
      <c r="H2" s="14"/>
    </row>
    <row r="3" spans="1:10" ht="18" x14ac:dyDescent="0.25">
      <c r="A3" s="20" t="str">
        <f>'kup.sml.'!A3</f>
        <v>Krnovská 82, 746 01 Opava</v>
      </c>
      <c r="B3" s="13"/>
      <c r="C3" s="13"/>
      <c r="D3" s="13"/>
      <c r="G3" s="14"/>
      <c r="H3" s="103" t="str">
        <f>'kup.sml.'!H3</f>
        <v>www. subaru-opava.cz</v>
      </c>
    </row>
    <row r="4" spans="1:10" ht="15.75" x14ac:dyDescent="0.25">
      <c r="A4" s="197" t="str">
        <f>'kup.sml.'!A4</f>
        <v>IČO</v>
      </c>
      <c r="B4" s="275">
        <v>26819309</v>
      </c>
      <c r="H4" s="105" t="str">
        <f>'kup.sml.'!H4</f>
        <v>e-mail: info@subaru-opava.cz</v>
      </c>
    </row>
    <row r="5" spans="1:10" ht="15" x14ac:dyDescent="0.2">
      <c r="A5" s="104" t="s">
        <v>125</v>
      </c>
      <c r="G5" s="14"/>
      <c r="H5" s="105"/>
    </row>
    <row r="6" spans="1:10" ht="15" x14ac:dyDescent="0.2">
      <c r="A6" s="20"/>
      <c r="E6" s="12"/>
      <c r="G6" s="493">
        <f>'kup.sml.'!G6:H7</f>
        <v>0</v>
      </c>
      <c r="H6" s="493"/>
    </row>
    <row r="7" spans="1:10" ht="20.25" customHeight="1" x14ac:dyDescent="0.25">
      <c r="A7" s="16" t="s">
        <v>13</v>
      </c>
      <c r="B7" s="11"/>
      <c r="C7" s="11"/>
      <c r="D7" s="11"/>
      <c r="E7" s="11"/>
      <c r="F7" s="25" t="s">
        <v>17</v>
      </c>
      <c r="G7" s="493"/>
      <c r="H7" s="493"/>
    </row>
    <row r="8" spans="1:10" ht="15" customHeight="1" x14ac:dyDescent="0.25">
      <c r="A8" s="42"/>
      <c r="B8" s="42" t="s">
        <v>62</v>
      </c>
      <c r="C8" s="19"/>
      <c r="D8" s="494">
        <f>'kup.sml.'!D9</f>
        <v>0</v>
      </c>
      <c r="E8" s="494"/>
      <c r="F8" s="19" t="s">
        <v>59</v>
      </c>
      <c r="G8" s="495">
        <f>'kup.sml.'!G9</f>
        <v>0</v>
      </c>
      <c r="H8" s="495"/>
    </row>
    <row r="9" spans="1:10" ht="15" customHeight="1" x14ac:dyDescent="0.25">
      <c r="A9" s="42"/>
      <c r="B9" s="42" t="s">
        <v>14</v>
      </c>
      <c r="C9" s="19"/>
      <c r="D9" s="494">
        <f>'kup.sml.'!D10</f>
        <v>0</v>
      </c>
      <c r="E9" s="494"/>
      <c r="F9" s="19" t="s">
        <v>15</v>
      </c>
      <c r="G9" s="114">
        <f>'kup.sml.'!G10</f>
        <v>0</v>
      </c>
      <c r="H9" s="202"/>
    </row>
    <row r="10" spans="1:10" ht="15" customHeight="1" x14ac:dyDescent="0.2">
      <c r="A10" s="42"/>
      <c r="B10" s="16" t="s">
        <v>56</v>
      </c>
      <c r="C10" s="23" t="s">
        <v>61</v>
      </c>
      <c r="D10" s="502">
        <f>'kup.sml.'!D11</f>
        <v>0</v>
      </c>
      <c r="E10" s="502"/>
      <c r="F10" s="19"/>
      <c r="G10" s="19"/>
      <c r="H10" s="202"/>
    </row>
    <row r="11" spans="1:10" ht="15" customHeight="1" x14ac:dyDescent="0.2">
      <c r="A11" s="42"/>
      <c r="B11" s="16"/>
      <c r="C11" s="23" t="s">
        <v>63</v>
      </c>
      <c r="D11" s="502">
        <f>'kup.sml.'!D12</f>
        <v>0</v>
      </c>
      <c r="E11" s="502"/>
      <c r="F11" s="15" t="s">
        <v>53</v>
      </c>
      <c r="G11" s="23">
        <f>'kup.sml.'!G12</f>
        <v>0</v>
      </c>
      <c r="H11" s="202"/>
    </row>
    <row r="12" spans="1:10" ht="5.25" customHeight="1" x14ac:dyDescent="0.2">
      <c r="A12" s="42"/>
      <c r="B12" s="23"/>
      <c r="C12" s="19"/>
      <c r="D12" s="19"/>
      <c r="E12" s="19"/>
      <c r="F12" s="19"/>
      <c r="G12" s="19"/>
      <c r="H12" s="202"/>
    </row>
    <row r="13" spans="1:10" ht="15" customHeight="1" x14ac:dyDescent="0.2">
      <c r="A13" s="42"/>
      <c r="B13" s="15"/>
      <c r="C13" s="15" t="s">
        <v>60</v>
      </c>
      <c r="D13" s="496">
        <f>'kup.sml.'!D14</f>
        <v>0</v>
      </c>
      <c r="E13" s="502"/>
      <c r="F13" s="15" t="s">
        <v>16</v>
      </c>
      <c r="G13" s="496">
        <f>'kup.sml.'!G14</f>
        <v>0</v>
      </c>
      <c r="H13" s="496"/>
    </row>
    <row r="14" spans="1:10" s="16" customFormat="1" ht="3.75" customHeight="1" x14ac:dyDescent="0.2">
      <c r="A14" s="23"/>
      <c r="B14" s="15"/>
      <c r="C14" s="15"/>
      <c r="D14" s="15"/>
      <c r="E14" s="15"/>
      <c r="F14" s="15"/>
      <c r="G14" s="15"/>
      <c r="H14" s="23"/>
      <c r="J14" s="12"/>
    </row>
    <row r="15" spans="1:10" s="16" customFormat="1" ht="5.25" customHeight="1" x14ac:dyDescent="0.2">
      <c r="A15" s="23"/>
      <c r="B15" s="19"/>
      <c r="C15" s="19"/>
      <c r="D15" s="19"/>
      <c r="F15" s="19"/>
      <c r="J15" s="12"/>
    </row>
    <row r="16" spans="1:10" s="16" customFormat="1" ht="15.75" x14ac:dyDescent="0.25">
      <c r="A16" s="42" t="str">
        <f>'kup.sml.'!A18</f>
        <v xml:space="preserve">nový automobil značky  </v>
      </c>
      <c r="B16" s="19"/>
      <c r="C16" s="189" t="str">
        <f>'kup.sml.'!C18</f>
        <v>SUBARU</v>
      </c>
      <c r="D16" s="19" t="s">
        <v>20</v>
      </c>
      <c r="E16" s="494" t="str">
        <f>'kup.sml.'!E18</f>
        <v>OUTBACK 2.5i-L ES Active Lineartronic</v>
      </c>
      <c r="F16" s="494"/>
      <c r="G16" s="494"/>
      <c r="H16" s="202"/>
      <c r="J16" s="12"/>
    </row>
    <row r="17" spans="1:10" s="16" customFormat="1" ht="15.75" x14ac:dyDescent="0.25">
      <c r="B17" s="19"/>
      <c r="C17" s="19"/>
      <c r="D17" s="15" t="s">
        <v>21</v>
      </c>
      <c r="E17" s="275" t="str">
        <f>'kup.sml.'!E19</f>
        <v>tm. šedá met.</v>
      </c>
      <c r="F17" s="189" t="str">
        <f>'kup.sml.'!F19</f>
        <v>P8Y</v>
      </c>
      <c r="G17" s="19" t="s">
        <v>19</v>
      </c>
      <c r="H17" s="189" t="str">
        <f>'kup.sml.'!H19</f>
        <v>automatická</v>
      </c>
      <c r="J17" s="12"/>
    </row>
    <row r="18" spans="1:10" s="16" customFormat="1" ht="15" x14ac:dyDescent="0.2">
      <c r="B18" s="15"/>
      <c r="C18" s="18" t="str">
        <f>'kup.sml.'!C20</f>
        <v>MR2021</v>
      </c>
      <c r="D18" s="15"/>
      <c r="E18" s="16" t="str">
        <f>'kup.sml.'!E20</f>
        <v>kombi</v>
      </c>
      <c r="F18" s="19"/>
      <c r="G18" s="499" t="s">
        <v>57</v>
      </c>
      <c r="H18" s="499"/>
      <c r="J18" s="12"/>
    </row>
    <row r="19" spans="1:10" s="16" customFormat="1" ht="15.75" x14ac:dyDescent="0.25">
      <c r="B19" s="15"/>
      <c r="C19" s="18">
        <f>'kup.sml.'!C21</f>
        <v>0</v>
      </c>
      <c r="D19" s="19"/>
      <c r="E19" s="16" t="str">
        <f>'kup.sml.'!E21</f>
        <v>světlá kůže</v>
      </c>
      <c r="F19" s="19"/>
      <c r="G19" s="497">
        <f>Z!G3</f>
        <v>0</v>
      </c>
      <c r="H19" s="498"/>
      <c r="J19" s="12"/>
    </row>
    <row r="20" spans="1:10" s="16" customFormat="1" ht="6.75" customHeight="1" x14ac:dyDescent="0.2">
      <c r="B20" s="15"/>
      <c r="D20" s="19"/>
      <c r="F20" s="19"/>
      <c r="G20" s="18"/>
      <c r="H20" s="18"/>
      <c r="J20" s="12"/>
    </row>
    <row r="21" spans="1:10" s="16" customFormat="1" ht="15.75" x14ac:dyDescent="0.25">
      <c r="A21" s="16" t="s">
        <v>87</v>
      </c>
      <c r="D21" s="19"/>
      <c r="F21" s="19"/>
      <c r="G21" s="26"/>
      <c r="H21" s="110"/>
      <c r="J21" s="12"/>
    </row>
    <row r="22" spans="1:10" s="16" customFormat="1" ht="3.75" customHeight="1" x14ac:dyDescent="0.25">
      <c r="D22" s="19"/>
      <c r="F22" s="19"/>
      <c r="G22" s="26"/>
      <c r="H22" s="110"/>
      <c r="J22" s="12"/>
    </row>
    <row r="23" spans="1:10" s="16" customFormat="1" ht="15" x14ac:dyDescent="0.2">
      <c r="A23" s="16" t="s">
        <v>88</v>
      </c>
      <c r="B23" s="200" t="s">
        <v>101</v>
      </c>
      <c r="D23" s="19"/>
      <c r="F23" s="19"/>
      <c r="G23" s="52" t="s">
        <v>123</v>
      </c>
      <c r="H23" s="201" t="s">
        <v>168</v>
      </c>
      <c r="J23" s="12"/>
    </row>
    <row r="24" spans="1:10" s="16" customFormat="1" ht="20.100000000000001" customHeight="1" x14ac:dyDescent="0.35">
      <c r="B24" s="200"/>
      <c r="D24" s="200" t="s">
        <v>78</v>
      </c>
      <c r="F24" s="48"/>
      <c r="G24" s="53" t="s">
        <v>124</v>
      </c>
      <c r="H24" s="110"/>
      <c r="J24" s="12"/>
    </row>
    <row r="25" spans="1:10" s="16" customFormat="1" ht="20.100000000000001" customHeight="1" x14ac:dyDescent="0.35">
      <c r="B25" s="200"/>
      <c r="D25" s="200" t="s">
        <v>79</v>
      </c>
      <c r="F25" s="48"/>
      <c r="G25" s="53" t="s">
        <v>124</v>
      </c>
      <c r="H25" s="110"/>
      <c r="J25" s="12"/>
    </row>
    <row r="26" spans="1:10" s="16" customFormat="1" ht="20.100000000000001" customHeight="1" x14ac:dyDescent="0.35">
      <c r="B26" s="200"/>
      <c r="D26" s="200" t="s">
        <v>80</v>
      </c>
      <c r="F26" s="48"/>
      <c r="G26" s="53" t="s">
        <v>124</v>
      </c>
      <c r="H26" s="110"/>
      <c r="J26" s="12"/>
    </row>
    <row r="27" spans="1:10" s="16" customFormat="1" ht="20.100000000000001" customHeight="1" x14ac:dyDescent="0.35">
      <c r="B27" s="200"/>
      <c r="D27" s="200" t="s">
        <v>110</v>
      </c>
      <c r="F27" s="48"/>
      <c r="G27" s="53" t="s">
        <v>124</v>
      </c>
      <c r="H27" s="110"/>
      <c r="J27" s="12"/>
    </row>
    <row r="28" spans="1:10" s="16" customFormat="1" ht="20.100000000000001" customHeight="1" x14ac:dyDescent="0.35">
      <c r="B28" s="200"/>
      <c r="D28" s="200" t="s">
        <v>81</v>
      </c>
      <c r="F28" s="48"/>
      <c r="G28" s="53" t="s">
        <v>124</v>
      </c>
      <c r="H28" s="110"/>
      <c r="J28" s="12"/>
    </row>
    <row r="29" spans="1:10" s="16" customFormat="1" ht="4.5" customHeight="1" x14ac:dyDescent="0.25">
      <c r="B29" s="200"/>
      <c r="D29" s="200"/>
      <c r="F29" s="19"/>
      <c r="G29" s="26"/>
      <c r="H29" s="110"/>
      <c r="J29" s="12"/>
    </row>
    <row r="30" spans="1:10" s="16" customFormat="1" ht="15.75" x14ac:dyDescent="0.25">
      <c r="A30" s="16" t="s">
        <v>89</v>
      </c>
      <c r="B30" s="200" t="s">
        <v>90</v>
      </c>
      <c r="D30" s="200"/>
      <c r="F30" s="19"/>
      <c r="G30" s="26"/>
      <c r="H30" s="110"/>
      <c r="J30" s="12"/>
    </row>
    <row r="31" spans="1:10" s="16" customFormat="1" ht="20.100000000000001" customHeight="1" x14ac:dyDescent="0.35">
      <c r="B31" s="200"/>
      <c r="D31" s="200" t="s">
        <v>91</v>
      </c>
      <c r="F31" s="48"/>
      <c r="G31" s="53" t="s">
        <v>124</v>
      </c>
      <c r="H31" s="110"/>
      <c r="J31" s="12"/>
    </row>
    <row r="32" spans="1:10" s="16" customFormat="1" ht="20.100000000000001" customHeight="1" x14ac:dyDescent="0.35">
      <c r="B32" s="200"/>
      <c r="D32" s="200" t="s">
        <v>92</v>
      </c>
      <c r="F32" s="48"/>
      <c r="G32" s="53" t="s">
        <v>124</v>
      </c>
      <c r="H32" s="110"/>
      <c r="J32" s="12"/>
    </row>
    <row r="33" spans="1:10" s="16" customFormat="1" ht="20.100000000000001" customHeight="1" x14ac:dyDescent="0.35">
      <c r="B33" s="200"/>
      <c r="D33" s="200" t="s">
        <v>93</v>
      </c>
      <c r="F33" s="48"/>
      <c r="G33" s="53" t="s">
        <v>124</v>
      </c>
      <c r="H33" s="110"/>
      <c r="J33" s="12"/>
    </row>
    <row r="34" spans="1:10" s="16" customFormat="1" ht="20.100000000000001" customHeight="1" x14ac:dyDescent="0.35">
      <c r="B34" s="200"/>
      <c r="D34" s="200" t="s">
        <v>94</v>
      </c>
      <c r="F34" s="48"/>
      <c r="G34" s="53" t="s">
        <v>124</v>
      </c>
      <c r="H34" s="110"/>
      <c r="J34" s="12"/>
    </row>
    <row r="35" spans="1:10" s="16" customFormat="1" ht="20.100000000000001" customHeight="1" x14ac:dyDescent="0.35">
      <c r="B35" s="200"/>
      <c r="D35" s="200" t="s">
        <v>95</v>
      </c>
      <c r="F35" s="48"/>
      <c r="G35" s="53" t="s">
        <v>124</v>
      </c>
      <c r="H35" s="110"/>
      <c r="J35" s="12"/>
    </row>
    <row r="36" spans="1:10" s="16" customFormat="1" ht="20.100000000000001" customHeight="1" x14ac:dyDescent="0.35">
      <c r="B36" s="200"/>
      <c r="D36" s="200" t="s">
        <v>96</v>
      </c>
      <c r="F36" s="48"/>
      <c r="G36" s="53" t="s">
        <v>124</v>
      </c>
      <c r="H36" s="110"/>
      <c r="J36" s="12"/>
    </row>
    <row r="37" spans="1:10" s="16" customFormat="1" ht="20.100000000000001" customHeight="1" x14ac:dyDescent="0.35">
      <c r="B37" s="200"/>
      <c r="D37" s="200" t="s">
        <v>97</v>
      </c>
      <c r="F37" s="48"/>
      <c r="G37" s="53" t="s">
        <v>124</v>
      </c>
      <c r="H37" s="110"/>
      <c r="J37" s="12"/>
    </row>
    <row r="38" spans="1:10" s="16" customFormat="1" ht="20.100000000000001" customHeight="1" x14ac:dyDescent="0.35">
      <c r="B38" s="200"/>
      <c r="D38" s="200" t="s">
        <v>98</v>
      </c>
      <c r="F38" s="48"/>
      <c r="G38" s="53" t="s">
        <v>124</v>
      </c>
      <c r="H38" s="110"/>
      <c r="J38" s="12"/>
    </row>
    <row r="39" spans="1:10" s="16" customFormat="1" ht="6" customHeight="1" x14ac:dyDescent="0.25">
      <c r="B39" s="200"/>
      <c r="D39" s="200"/>
      <c r="F39" s="19"/>
      <c r="G39" s="26"/>
      <c r="H39" s="110"/>
      <c r="J39" s="12"/>
    </row>
    <row r="40" spans="1:10" s="16" customFormat="1" ht="15.75" x14ac:dyDescent="0.25">
      <c r="A40" s="16" t="s">
        <v>99</v>
      </c>
      <c r="B40" s="200" t="s">
        <v>100</v>
      </c>
      <c r="F40" s="19"/>
      <c r="G40" s="26"/>
      <c r="H40" s="110"/>
      <c r="J40" s="12"/>
    </row>
    <row r="41" spans="1:10" s="16" customFormat="1" ht="20.100000000000001" customHeight="1" x14ac:dyDescent="0.35">
      <c r="B41" s="200"/>
      <c r="D41" s="200" t="s">
        <v>82</v>
      </c>
      <c r="F41" s="48"/>
      <c r="G41" s="53" t="s">
        <v>124</v>
      </c>
      <c r="H41" s="110"/>
      <c r="J41" s="12"/>
    </row>
    <row r="42" spans="1:10" s="16" customFormat="1" ht="20.100000000000001" customHeight="1" x14ac:dyDescent="0.35">
      <c r="B42" s="200"/>
      <c r="D42" s="200" t="s">
        <v>83</v>
      </c>
      <c r="F42" s="48"/>
      <c r="G42" s="53" t="s">
        <v>124</v>
      </c>
      <c r="H42" s="110"/>
      <c r="J42" s="12"/>
    </row>
    <row r="43" spans="1:10" s="16" customFormat="1" ht="6" customHeight="1" x14ac:dyDescent="0.25">
      <c r="B43" s="200"/>
      <c r="D43" s="200"/>
      <c r="F43" s="19"/>
      <c r="G43" s="26"/>
      <c r="H43" s="110"/>
      <c r="J43" s="12"/>
    </row>
    <row r="44" spans="1:10" s="16" customFormat="1" ht="15.75" x14ac:dyDescent="0.25">
      <c r="A44" s="16" t="s">
        <v>102</v>
      </c>
      <c r="B44" s="200" t="s">
        <v>109</v>
      </c>
      <c r="D44" s="200"/>
      <c r="F44" s="19"/>
      <c r="G44" s="26"/>
      <c r="H44" s="110"/>
      <c r="J44" s="12"/>
    </row>
    <row r="45" spans="1:10" s="16" customFormat="1" ht="20.100000000000001" customHeight="1" x14ac:dyDescent="0.35">
      <c r="B45" s="200"/>
      <c r="D45" s="200" t="s">
        <v>108</v>
      </c>
      <c r="F45" s="48"/>
      <c r="G45" s="53" t="s">
        <v>124</v>
      </c>
      <c r="H45" s="110"/>
      <c r="J45" s="12"/>
    </row>
    <row r="46" spans="1:10" s="16" customFormat="1" ht="20.100000000000001" customHeight="1" x14ac:dyDescent="0.35">
      <c r="B46" s="200"/>
      <c r="D46" s="200" t="s">
        <v>103</v>
      </c>
      <c r="F46" s="48"/>
      <c r="G46" s="53" t="s">
        <v>124</v>
      </c>
      <c r="H46" s="110"/>
      <c r="J46" s="12"/>
    </row>
    <row r="47" spans="1:10" s="16" customFormat="1" ht="20.100000000000001" customHeight="1" x14ac:dyDescent="0.35">
      <c r="B47" s="200"/>
      <c r="D47" s="200" t="s">
        <v>104</v>
      </c>
      <c r="F47" s="48"/>
      <c r="G47" s="53" t="s">
        <v>124</v>
      </c>
      <c r="H47" s="110"/>
      <c r="J47" s="12"/>
    </row>
    <row r="48" spans="1:10" s="16" customFormat="1" ht="20.100000000000001" customHeight="1" x14ac:dyDescent="0.35">
      <c r="B48" s="200"/>
      <c r="D48" s="200" t="s">
        <v>105</v>
      </c>
      <c r="F48" s="48"/>
      <c r="G48" s="53" t="s">
        <v>124</v>
      </c>
      <c r="H48" s="110"/>
      <c r="J48" s="12"/>
    </row>
    <row r="49" spans="1:10" s="16" customFormat="1" ht="20.100000000000001" customHeight="1" x14ac:dyDescent="0.35">
      <c r="B49" s="200"/>
      <c r="D49" s="200" t="s">
        <v>106</v>
      </c>
      <c r="F49" s="48"/>
      <c r="G49" s="53" t="s">
        <v>124</v>
      </c>
      <c r="H49" s="110"/>
      <c r="J49" s="12"/>
    </row>
    <row r="50" spans="1:10" s="16" customFormat="1" ht="20.100000000000001" customHeight="1" x14ac:dyDescent="0.35">
      <c r="B50" s="200"/>
      <c r="D50" s="200" t="s">
        <v>107</v>
      </c>
      <c r="F50" s="48"/>
      <c r="G50" s="53" t="s">
        <v>124</v>
      </c>
      <c r="H50" s="110"/>
      <c r="J50" s="12"/>
    </row>
    <row r="51" spans="1:10" s="16" customFormat="1" ht="4.5" customHeight="1" x14ac:dyDescent="0.25">
      <c r="D51" s="19"/>
      <c r="F51" s="19"/>
      <c r="G51" s="26"/>
      <c r="H51" s="110"/>
      <c r="J51" s="12"/>
    </row>
    <row r="52" spans="1:10" s="16" customFormat="1" ht="15.75" x14ac:dyDescent="0.25">
      <c r="A52" s="114" t="s">
        <v>111</v>
      </c>
      <c r="B52" s="23"/>
      <c r="D52" s="15"/>
      <c r="F52" s="19"/>
      <c r="G52" s="26"/>
      <c r="H52" s="110"/>
      <c r="J52" s="12"/>
    </row>
    <row r="53" spans="1:10" s="16" customFormat="1" ht="20.100000000000001" customHeight="1" x14ac:dyDescent="0.25">
      <c r="A53" s="114"/>
      <c r="B53" s="20"/>
      <c r="D53" s="200" t="s">
        <v>84</v>
      </c>
      <c r="E53" s="21"/>
      <c r="F53" s="22"/>
      <c r="G53" s="53" t="s">
        <v>124</v>
      </c>
      <c r="H53" s="110"/>
      <c r="J53" s="12"/>
    </row>
    <row r="54" spans="1:10" s="16" customFormat="1" ht="20.100000000000001" customHeight="1" x14ac:dyDescent="0.25">
      <c r="A54" s="114"/>
      <c r="B54" s="23"/>
      <c r="D54" s="200" t="s">
        <v>85</v>
      </c>
      <c r="E54" s="21"/>
      <c r="F54" s="22"/>
      <c r="G54" s="53" t="s">
        <v>124</v>
      </c>
      <c r="H54" s="110"/>
      <c r="J54" s="12"/>
    </row>
    <row r="55" spans="1:10" s="16" customFormat="1" ht="20.100000000000001" customHeight="1" x14ac:dyDescent="0.25">
      <c r="A55" s="114"/>
      <c r="B55" s="23"/>
      <c r="D55" s="200" t="s">
        <v>86</v>
      </c>
      <c r="E55" s="21"/>
      <c r="F55" s="22"/>
      <c r="G55" s="53" t="s">
        <v>124</v>
      </c>
      <c r="H55" s="110"/>
      <c r="J55" s="12"/>
    </row>
    <row r="56" spans="1:10" s="16" customFormat="1" ht="6" customHeight="1" x14ac:dyDescent="0.25">
      <c r="A56" s="114"/>
      <c r="B56" s="23"/>
      <c r="D56" s="200"/>
      <c r="E56" s="21"/>
      <c r="F56" s="22"/>
      <c r="G56" s="24"/>
      <c r="H56" s="110"/>
      <c r="J56" s="12"/>
    </row>
    <row r="57" spans="1:10" s="16" customFormat="1" ht="15.75" x14ac:dyDescent="0.25">
      <c r="A57" s="114" t="s">
        <v>112</v>
      </c>
      <c r="B57" s="23"/>
      <c r="D57" s="21"/>
      <c r="E57" s="21"/>
      <c r="F57" s="22"/>
      <c r="G57" s="24"/>
      <c r="H57" s="110"/>
      <c r="J57" s="12"/>
    </row>
    <row r="58" spans="1:10" s="16" customFormat="1" ht="19.5" customHeight="1" x14ac:dyDescent="0.2">
      <c r="A58" s="205"/>
      <c r="B58" s="508"/>
      <c r="C58" s="508"/>
      <c r="D58" s="508"/>
      <c r="E58" s="508"/>
      <c r="F58" s="508"/>
      <c r="G58" s="508"/>
      <c r="H58" s="508"/>
      <c r="J58" s="12"/>
    </row>
    <row r="59" spans="1:10" s="16" customFormat="1" ht="29.25" customHeight="1" x14ac:dyDescent="0.25">
      <c r="A59" s="23" t="s">
        <v>225</v>
      </c>
      <c r="B59" s="23"/>
      <c r="C59" s="284" t="s">
        <v>226</v>
      </c>
      <c r="G59" s="26"/>
      <c r="H59" s="110"/>
      <c r="J59" s="12"/>
    </row>
    <row r="60" spans="1:10" s="16" customFormat="1" ht="21" customHeight="1" x14ac:dyDescent="0.25">
      <c r="A60" s="23"/>
      <c r="B60" s="23"/>
      <c r="C60" s="19" t="s">
        <v>42</v>
      </c>
      <c r="D60" s="106" t="s">
        <v>223</v>
      </c>
      <c r="F60" s="42" t="s">
        <v>43</v>
      </c>
      <c r="G60" s="26"/>
      <c r="H60" s="110"/>
      <c r="J60" s="12"/>
    </row>
    <row r="61" spans="1:10" ht="15" x14ac:dyDescent="0.2">
      <c r="A61" s="20"/>
      <c r="B61" s="20"/>
      <c r="D61" s="21">
        <f>'kup.sml.'!D59</f>
        <v>0</v>
      </c>
      <c r="G61" s="25"/>
    </row>
  </sheetData>
  <mergeCells count="12">
    <mergeCell ref="B58:H58"/>
    <mergeCell ref="G19:H19"/>
    <mergeCell ref="G18:H18"/>
    <mergeCell ref="D11:E11"/>
    <mergeCell ref="D13:E13"/>
    <mergeCell ref="G13:H13"/>
    <mergeCell ref="E16:G16"/>
    <mergeCell ref="D10:E10"/>
    <mergeCell ref="G6:H7"/>
    <mergeCell ref="D8:E8"/>
    <mergeCell ref="G8:H8"/>
    <mergeCell ref="D9:E9"/>
  </mergeCells>
  <phoneticPr fontId="19" type="noConversion"/>
  <pageMargins left="0.56999999999999995" right="0.28000000000000003" top="0.61" bottom="0.23" header="0.21" footer="0.3"/>
  <pageSetup paperSize="9" scale="7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Z</vt:lpstr>
      <vt:lpstr>modely MY23</vt:lpstr>
      <vt:lpstr>modely MY22</vt:lpstr>
      <vt:lpstr>modely MY21 (2)</vt:lpstr>
      <vt:lpstr>kup.sml.</vt:lpstr>
      <vt:lpstr>proforma</vt:lpstr>
      <vt:lpstr>PP</vt:lpstr>
      <vt:lpstr>PP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C100</dc:creator>
  <cp:lastModifiedBy>Radek Sukeník</cp:lastModifiedBy>
  <cp:lastPrinted>2021-10-11T11:35:29Z</cp:lastPrinted>
  <dcterms:created xsi:type="dcterms:W3CDTF">2004-12-09T16:15:40Z</dcterms:created>
  <dcterms:modified xsi:type="dcterms:W3CDTF">2023-01-20T11:45:23Z</dcterms:modified>
</cp:coreProperties>
</file>